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tavba" sheetId="1" r:id="rId1"/>
    <sheet name="VzorPolozky" sheetId="2" state="hidden" r:id="rId2"/>
    <sheet name="1 1 Pol" sheetId="3" r:id="rId3"/>
  </sheets>
  <definedNames>
    <definedName name="_xlnm.Print_Area" localSheetId="2">'1 1 Pol'!$A$1:$S$49</definedName>
    <definedName name="_xlnm.Print_Area" localSheetId="0">'Stavba'!$A$1:$J$58</definedName>
    <definedName name="CelkemDPHVypocet_1">'Stavba'!$H$42</definedName>
    <definedName name="CenaCelkem">'Stavba'!$G$29</definedName>
    <definedName name="CenaCelkemBezDPH">'Stavba'!$G$28</definedName>
    <definedName name="CenaCelkemVypocet_1">'Stavba'!$I$42</definedName>
    <definedName name="cisloobjektu">'Stavba'!$D$3</definedName>
    <definedName name="CisloRozpoctu">NA()</definedName>
    <definedName name="CisloStavby_1">'Stavba'!$D$2</definedName>
    <definedName name="cislostavby">NA()</definedName>
    <definedName name="CisloStavebnihoRozpoctu">'Stavba'!$D$4</definedName>
    <definedName name="dadresa">'Stavba'!$D$12:$G$12</definedName>
    <definedName name="DIČ_1">'Stavba'!$I$12</definedName>
    <definedName name="dmisto">'Stavba'!$D$13:$G$13</definedName>
    <definedName name="DPHSni">'Stavba'!$G$24</definedName>
    <definedName name="DPHZakl">'Stavba'!$G$26</definedName>
    <definedName name="dpsc_1">'Stavba'!$C$13</definedName>
    <definedName name="IČO_1">'Stavba'!$I$11</definedName>
    <definedName name="Mena">'Stavba'!$J$29</definedName>
    <definedName name="MistoStavby">'Stavba'!$D$4</definedName>
    <definedName name="nazevobjektu">'Stavba'!$E$3</definedName>
    <definedName name="NazevRozpoctu">NA()</definedName>
    <definedName name="NazevStavby_1">'Stavba'!$E$2</definedName>
    <definedName name="nazevstavby">NA()</definedName>
    <definedName name="NazevStavebnihoRozpoctu">'Stavba'!$E$4</definedName>
    <definedName name="oadresa">'Stavba'!$D$6</definedName>
    <definedName name="Objednatel_1">'Stavba'!$D$5</definedName>
    <definedName name="Objekt_1">'Stavba'!$B$38</definedName>
    <definedName name="_xlnm.Print_Area_3">'1 1 Pol'!$A$1:$S$49</definedName>
    <definedName name="_xlnm.Print_Area_1">'Stavba'!$A$1:$J$58</definedName>
    <definedName name="odic_1">'Stavba'!$I$6</definedName>
    <definedName name="oico_1">'Stavba'!$I$5</definedName>
    <definedName name="omisto_1">'Stavba'!$D$7</definedName>
    <definedName name="onazev_1">'Stavba'!$D$6</definedName>
    <definedName name="opsc_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"#REF!"</definedName>
    <definedName name="PoptavkaID">'Stavba'!$A$1</definedName>
    <definedName name="pPSC">'Stavba'!$C$10</definedName>
    <definedName name="Projektant">'Stavba'!$D$8</definedName>
    <definedName name="SazbaDPH1_1">'Stavba'!$E$23</definedName>
    <definedName name="SazbaDPH1">NA()</definedName>
    <definedName name="SazbaDPH2_1">'Stavba'!$E$25</definedName>
    <definedName name="SazbaDPH2">NA()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'Stavba'!$D$14</definedName>
    <definedName name="ZakladDPHSni">'Stavba'!$G$23</definedName>
    <definedName name="ZakladDPHSniVypocet_1">'Stavba'!$F$42</definedName>
    <definedName name="ZakladDPHZakl">'Stavba'!$G$25</definedName>
    <definedName name="ZakladDPHZaklVypocet_1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rFont val="Arial"/>
            <family val="2"/>
          </rPr>
          <t>Název</t>
        </r>
      </text>
    </comment>
    <comment ref="I11" authorId="0">
      <text>
        <r>
          <rPr>
            <sz val="10"/>
            <rFont val="Arial"/>
            <family val="2"/>
          </rPr>
          <t>IČO</t>
        </r>
      </text>
    </comment>
    <comment ref="D12" authorId="0">
      <text>
        <r>
          <rPr>
            <sz val="10"/>
            <rFont val="Arial"/>
            <family val="2"/>
          </rPr>
          <t>Ulice</t>
        </r>
      </text>
    </comment>
    <comment ref="I12" authorId="0">
      <text>
        <r>
          <rPr>
            <sz val="10"/>
            <rFont val="Arial"/>
            <family val="2"/>
          </rPr>
          <t>DIČ</t>
        </r>
      </text>
    </comment>
    <comment ref="C13" authorId="0">
      <text>
        <r>
          <rPr>
            <sz val="10"/>
            <rFont val="Arial"/>
            <family val="2"/>
          </rPr>
          <t>PSČ</t>
        </r>
      </text>
    </comment>
    <comment ref="D13" authorId="0">
      <text>
        <r>
          <rPr>
            <sz val="10"/>
            <rFont val="Arial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<sst xmlns="http://schemas.openxmlformats.org/spreadsheetml/2006/main" count="361" uniqueCount="185">
  <si>
    <t>#RTSROZP#</t>
  </si>
  <si>
    <t>Položkový rozpočet stavby</t>
  </si>
  <si>
    <t>Stavba:</t>
  </si>
  <si>
    <t xml:space="preserve"> </t>
  </si>
  <si>
    <t>Hřibojedy kanalizace - rekonstrukce propustku</t>
  </si>
  <si>
    <t>Objekt:</t>
  </si>
  <si>
    <t>1</t>
  </si>
  <si>
    <t xml:space="preserve">Propustek 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</si>
  <si>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</si>
  <si>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</si>
  <si>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</si>
  <si>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</si>
  <si>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</si>
  <si>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</si>
  <si>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</si>
  <si>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</si>
  <si>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</si>
  <si>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</si>
  <si>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</si>
  <si>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</si>
  <si>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</si>
  <si>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</si>
  <si>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</si>
  <si>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</si>
  <si>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</si>
  <si>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</si>
  <si>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</si>
  <si>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</si>
  <si>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</si>
  <si>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</si>
  <si>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</si>
  <si>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</si>
  <si>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</si>
  <si>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</si>
  <si>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</si>
  <si>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</si>
  <si>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</si>
  <si>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</si>
  <si>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</si>
  <si>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</si>
  <si>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</si>
  <si>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</si>
  <si>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</si>
  <si>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</si>
  <si>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</si>
  <si>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Propustek k ČOV</t>
  </si>
  <si>
    <t>Celkem za stavbu</t>
  </si>
  <si>
    <t>Rekapitulace dílů</t>
  </si>
  <si>
    <t>Typ dílu</t>
  </si>
  <si>
    <t>Zemní práce</t>
  </si>
  <si>
    <t>2</t>
  </si>
  <si>
    <t>Základy a zvláštní zakládání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</si>
  <si>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</si>
  <si>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</si>
  <si>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</si>
  <si>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</si>
  <si>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</si>
  <si>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</si>
  <si>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</si>
  <si>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</si>
  <si>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</si>
  <si>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</si>
  <si>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</si>
  <si>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</si>
  <si>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</si>
  <si>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</si>
  <si>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</si>
  <si>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</si>
  <si>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</si>
  <si>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</si>
  <si>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 xml:space="preserve">Kanalizace a ČOV Hřibojedy -  Propustek </t>
  </si>
  <si>
    <t>STA</t>
  </si>
  <si>
    <t>Propustek stoka B1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</si>
  <si>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</si>
  <si>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</si>
  <si>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</si>
  <si>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</si>
  <si>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</si>
  <si>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</si>
  <si>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</si>
  <si>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</si>
  <si>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</si>
  <si>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</si>
  <si>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</si>
  <si>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</si>
  <si>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</si>
  <si>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</si>
  <si>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</si>
  <si>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</si>
  <si>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</si>
  <si>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</si>
  <si>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</si>
  <si>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</si>
  <si>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</si>
  <si>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</si>
  <si>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</si>
  <si>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113107212</t>
  </si>
  <si>
    <t>Odstranění podkladu nad 200 m2,kam.těžené tl.20 cm</t>
  </si>
  <si>
    <t>m2</t>
  </si>
  <si>
    <t>822-1</t>
  </si>
  <si>
    <t>RTS</t>
  </si>
  <si>
    <t>POL1_1</t>
  </si>
  <si>
    <t>113107222</t>
  </si>
  <si>
    <t>Odstranění podkladu nad 200 m2,kam.drcené tl.20 cm</t>
  </si>
  <si>
    <t>115001105</t>
  </si>
  <si>
    <t>Převedení vody potrubím o průměru do DN 600 mm</t>
  </si>
  <si>
    <t>m</t>
  </si>
  <si>
    <t>800-1</t>
  </si>
  <si>
    <t>POL1_</t>
  </si>
  <si>
    <t>115101201</t>
  </si>
  <si>
    <t>Čerpání vody na výšku do 10 m, přítok do 500 l</t>
  </si>
  <si>
    <t>h</t>
  </si>
  <si>
    <t>115101301</t>
  </si>
  <si>
    <t>Pohotovost čerp.soupravy, výška 10 m, přítok 500 l</t>
  </si>
  <si>
    <t>den</t>
  </si>
  <si>
    <t>119001401</t>
  </si>
  <si>
    <t>Dočasné zajištění  potrubí do DN 200 mm</t>
  </si>
  <si>
    <t>119001422</t>
  </si>
  <si>
    <t>Dočasné zajištění kabelů - v počtu 3 - 6 kabelů</t>
  </si>
  <si>
    <t>132201211</t>
  </si>
  <si>
    <t>Hloubení rýh šířky do 200 cm v hor.3 do 100 m3</t>
  </si>
  <si>
    <t>m3</t>
  </si>
  <si>
    <t>132201291</t>
  </si>
  <si>
    <t>Příplatek za hloubení rýh ve vodě v hor.3 do 100m3</t>
  </si>
  <si>
    <t>132201209</t>
  </si>
  <si>
    <t>Příplatek za lepivost - hloubení rýh 200cm v hor.3</t>
  </si>
  <si>
    <t>151201101</t>
  </si>
  <si>
    <t>Pažení a rozepření stěn rýh - zátažné - hl. do 2 m</t>
  </si>
  <si>
    <t>151201111</t>
  </si>
  <si>
    <t>Odstranění paženi stěn rýh - zátažné - hl. do 2 m</t>
  </si>
  <si>
    <t>161101101</t>
  </si>
  <si>
    <t>Svislé přemístění výkopku z hor.1-4 do 2,5 m</t>
  </si>
  <si>
    <t>162701105</t>
  </si>
  <si>
    <t>Vodorovné přemístění výkopku z hor.1-4 do 10000 m</t>
  </si>
  <si>
    <t>167101101</t>
  </si>
  <si>
    <t>Nakládání výkopku z hor.1-4 v množství do 100 m3</t>
  </si>
  <si>
    <t>171204111</t>
  </si>
  <si>
    <t>Ulozeni sypaniny bez zhut na skl</t>
  </si>
  <si>
    <t>825-3</t>
  </si>
  <si>
    <t>182101101</t>
  </si>
  <si>
    <t>Svahování v zářezech v hor. 1 - 4</t>
  </si>
  <si>
    <t>333920T10</t>
  </si>
  <si>
    <t>Poplatek za skládku výkopku</t>
  </si>
  <si>
    <t>Vlastní</t>
  </si>
  <si>
    <t>215901101</t>
  </si>
  <si>
    <t>Zhutnění podloží z hornin nesoudržných do 92% PS</t>
  </si>
  <si>
    <t>271571111</t>
  </si>
  <si>
    <t>Polštář základu ze štěrkopísku tříděného</t>
  </si>
  <si>
    <t>800-2</t>
  </si>
  <si>
    <t>561121114</t>
  </si>
  <si>
    <t>Podklad z mechanicky zpevněné zeminy tl. 30 cm</t>
  </si>
  <si>
    <t>564113305</t>
  </si>
  <si>
    <t>Podklad z asf.recyklátu fr.32-80 po zhutn.tl.5 cm</t>
  </si>
  <si>
    <t>871433121</t>
  </si>
  <si>
    <t>Montáž trub z plastu, gumový kroužek, DN 800</t>
  </si>
  <si>
    <t>827-1</t>
  </si>
  <si>
    <t>899623151</t>
  </si>
  <si>
    <t>Obetonování potrubí nebo zdiva stok betonem C16/20</t>
  </si>
  <si>
    <t>28613337</t>
  </si>
  <si>
    <t>Trouba kanalizační plastová SN8  DN 800  l=6m</t>
  </si>
  <si>
    <t>kus</t>
  </si>
  <si>
    <t>SPCM</t>
  </si>
  <si>
    <t>POL3_</t>
  </si>
  <si>
    <t xml:space="preserve">91816    </t>
  </si>
  <si>
    <t>ČELA BETONOVÁ PROPUSTU Z TRUB DN DO 800MM</t>
  </si>
  <si>
    <t>OTSKP</t>
  </si>
  <si>
    <t>POL2_</t>
  </si>
  <si>
    <t xml:space="preserve">96636    </t>
  </si>
  <si>
    <t>BOURÁNÍ PROPUSTŮ Z TRUB DN DO 800MM</t>
  </si>
  <si>
    <t>998225111</t>
  </si>
  <si>
    <t>Přesun hmot, pozemní komunikace, kryt živičný</t>
  </si>
  <si>
    <t>t</t>
  </si>
  <si>
    <t>POL7_</t>
  </si>
  <si>
    <t>979082318</t>
  </si>
  <si>
    <t>Vodorovná doprava suti a hmot po suchu do 6000 m</t>
  </si>
  <si>
    <t>832-1</t>
  </si>
  <si>
    <t>POL8_</t>
  </si>
  <si>
    <t>979082319</t>
  </si>
  <si>
    <t>Příplatek k vodor.dopravě po suchu, dalších 1000 m</t>
  </si>
  <si>
    <t>979098155</t>
  </si>
  <si>
    <t>Skládkovné suť +asfalt</t>
  </si>
  <si>
    <t>001100</t>
  </si>
  <si>
    <t>projektová dokumentace skut.prov.</t>
  </si>
  <si>
    <t>kpl</t>
  </si>
  <si>
    <t>END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</si>
</sst>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#,##0"/>
    <numFmt numFmtId="170" formatCode="#,##0.00000"/>
  </numFmts>
  <fonts count="14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29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Alignment="1">
      <alignment/>
      <protection/>
    </xf>
    <xf numFmtId="164" fontId="1" fillId="0" borderId="1" xfId="21" applyFont="1" applyBorder="1">
      <alignment/>
      <protection/>
    </xf>
    <xf numFmtId="164" fontId="2" fillId="0" borderId="2" xfId="21" applyFont="1" applyBorder="1" applyAlignment="1">
      <alignment horizontal="center" vertical="center"/>
      <protection/>
    </xf>
    <xf numFmtId="164" fontId="1" fillId="0" borderId="3" xfId="21" applyBorder="1">
      <alignment/>
      <protection/>
    </xf>
    <xf numFmtId="164" fontId="3" fillId="2" borderId="3" xfId="21" applyFont="1" applyFill="1" applyBorder="1" applyAlignment="1">
      <alignment horizontal="left" vertical="center" indent="1"/>
      <protection/>
    </xf>
    <xf numFmtId="164" fontId="1" fillId="2" borderId="0" xfId="21" applyFill="1" applyBorder="1">
      <alignment/>
      <protection/>
    </xf>
    <xf numFmtId="165" fontId="4" fillId="2" borderId="0" xfId="21" applyNumberFormat="1" applyFont="1" applyFill="1" applyBorder="1" applyAlignment="1">
      <alignment horizontal="left" vertical="center"/>
      <protection/>
    </xf>
    <xf numFmtId="164" fontId="5" fillId="2" borderId="0" xfId="21" applyFont="1" applyFill="1" applyBorder="1">
      <alignment/>
      <protection/>
    </xf>
    <xf numFmtId="164" fontId="5" fillId="2" borderId="0" xfId="21" applyFont="1" applyFill="1" applyBorder="1" applyAlignment="1">
      <alignment/>
      <protection/>
    </xf>
    <xf numFmtId="164" fontId="5" fillId="2" borderId="4" xfId="21" applyFont="1" applyFill="1" applyBorder="1" applyAlignment="1">
      <alignment/>
      <protection/>
    </xf>
    <xf numFmtId="166" fontId="6" fillId="0" borderId="0" xfId="21" applyNumberFormat="1" applyFont="1" applyAlignment="1">
      <alignment horizontal="left"/>
      <protection/>
    </xf>
    <xf numFmtId="164" fontId="1" fillId="2" borderId="3" xfId="21" applyFont="1" applyFill="1" applyBorder="1" applyAlignment="1">
      <alignment horizontal="left" vertical="center" indent="1"/>
      <protection/>
    </xf>
    <xf numFmtId="165" fontId="5" fillId="2" borderId="0" xfId="21" applyNumberFormat="1" applyFont="1" applyFill="1" applyBorder="1" applyAlignment="1">
      <alignment horizontal="left" vertical="center"/>
      <protection/>
    </xf>
    <xf numFmtId="164" fontId="5" fillId="2" borderId="0" xfId="21" applyFont="1" applyFill="1" applyBorder="1" applyAlignment="1">
      <alignment vertical="center"/>
      <protection/>
    </xf>
    <xf numFmtId="164" fontId="1" fillId="2" borderId="0" xfId="21" applyFont="1" applyFill="1" applyBorder="1" applyAlignment="1">
      <alignment horizontal="right" vertical="center"/>
      <protection/>
    </xf>
    <xf numFmtId="164" fontId="5" fillId="2" borderId="4" xfId="21" applyFont="1" applyFill="1" applyBorder="1" applyAlignment="1">
      <alignment vertical="center"/>
      <protection/>
    </xf>
    <xf numFmtId="164" fontId="1" fillId="2" borderId="5" xfId="21" applyFont="1" applyFill="1" applyBorder="1" applyAlignment="1">
      <alignment horizontal="left" vertical="center" indent="1"/>
      <protection/>
    </xf>
    <xf numFmtId="164" fontId="1" fillId="2" borderId="6" xfId="21" applyFont="1" applyFill="1" applyBorder="1">
      <alignment/>
      <protection/>
    </xf>
    <xf numFmtId="165" fontId="5" fillId="2" borderId="6" xfId="21" applyNumberFormat="1" applyFont="1" applyFill="1" applyBorder="1" applyAlignment="1">
      <alignment horizontal="left" vertical="center"/>
      <protection/>
    </xf>
    <xf numFmtId="164" fontId="5" fillId="2" borderId="6" xfId="21" applyFont="1" applyFill="1" applyBorder="1">
      <alignment/>
      <protection/>
    </xf>
    <xf numFmtId="164" fontId="5" fillId="2" borderId="6" xfId="21" applyFont="1" applyFill="1" applyBorder="1" applyAlignment="1">
      <alignment/>
      <protection/>
    </xf>
    <xf numFmtId="164" fontId="5" fillId="2" borderId="7" xfId="21" applyFont="1" applyFill="1" applyBorder="1" applyAlignment="1">
      <alignment/>
      <protection/>
    </xf>
    <xf numFmtId="164" fontId="1" fillId="0" borderId="3" xfId="21" applyFont="1" applyBorder="1" applyAlignment="1">
      <alignment horizontal="left" vertical="center" indent="1"/>
      <protection/>
    </xf>
    <xf numFmtId="164" fontId="1" fillId="0" borderId="0" xfId="21" applyBorder="1">
      <alignment/>
      <protection/>
    </xf>
    <xf numFmtId="164" fontId="5" fillId="0" borderId="0" xfId="21" applyFont="1" applyBorder="1" applyAlignment="1">
      <alignment horizontal="left" vertical="center"/>
      <protection/>
    </xf>
    <xf numFmtId="164" fontId="5" fillId="0" borderId="0" xfId="21" applyFont="1" applyBorder="1" applyAlignment="1">
      <alignment vertical="center"/>
      <protection/>
    </xf>
    <xf numFmtId="164" fontId="1" fillId="0" borderId="0" xfId="21" applyFont="1" applyBorder="1" applyAlignment="1">
      <alignment horizontal="right" vertical="center"/>
      <protection/>
    </xf>
    <xf numFmtId="164" fontId="1" fillId="0" borderId="4" xfId="21" applyBorder="1" applyAlignment="1">
      <alignment/>
      <protection/>
    </xf>
    <xf numFmtId="164" fontId="5" fillId="0" borderId="3" xfId="21" applyFont="1" applyBorder="1" applyAlignment="1">
      <alignment horizontal="left" vertical="center" indent="1"/>
      <protection/>
    </xf>
    <xf numFmtId="164" fontId="5" fillId="0" borderId="5" xfId="21" applyFont="1" applyBorder="1" applyAlignment="1">
      <alignment horizontal="left" vertical="center" indent="1"/>
      <protection/>
    </xf>
    <xf numFmtId="164" fontId="5" fillId="0" borderId="6" xfId="21" applyFont="1" applyBorder="1" applyAlignment="1">
      <alignment horizontal="right" vertical="center"/>
      <protection/>
    </xf>
    <xf numFmtId="164" fontId="5" fillId="0" borderId="6" xfId="21" applyFont="1" applyBorder="1" applyAlignment="1">
      <alignment horizontal="left" vertical="center"/>
      <protection/>
    </xf>
    <xf numFmtId="164" fontId="5" fillId="0" borderId="6" xfId="21" applyFont="1" applyBorder="1" applyAlignment="1">
      <alignment vertical="center"/>
      <protection/>
    </xf>
    <xf numFmtId="164" fontId="1" fillId="0" borderId="6" xfId="21" applyFont="1" applyBorder="1" applyAlignment="1">
      <alignment vertical="center"/>
      <protection/>
    </xf>
    <xf numFmtId="164" fontId="1" fillId="0" borderId="7" xfId="21" applyBorder="1" applyAlignment="1">
      <alignment/>
      <protection/>
    </xf>
    <xf numFmtId="164" fontId="5" fillId="0" borderId="0" xfId="21" applyFont="1" applyFill="1" applyBorder="1" applyAlignment="1">
      <alignment horizontal="left" vertical="center"/>
      <protection/>
    </xf>
    <xf numFmtId="164" fontId="1" fillId="0" borderId="0" xfId="21" applyBorder="1" applyAlignment="1">
      <alignment/>
      <protection/>
    </xf>
    <xf numFmtId="164" fontId="1" fillId="0" borderId="8" xfId="21" applyBorder="1">
      <alignment/>
      <protection/>
    </xf>
    <xf numFmtId="164" fontId="1" fillId="0" borderId="5" xfId="21" applyBorder="1" applyAlignment="1">
      <alignment horizontal="left" indent="1"/>
      <protection/>
    </xf>
    <xf numFmtId="164" fontId="5" fillId="0" borderId="6" xfId="21" applyFont="1" applyFill="1" applyBorder="1" applyAlignment="1">
      <alignment horizontal="left" vertical="center"/>
      <protection/>
    </xf>
    <xf numFmtId="164" fontId="1" fillId="0" borderId="6" xfId="21" applyBorder="1" applyAlignment="1">
      <alignment vertical="center"/>
      <protection/>
    </xf>
    <xf numFmtId="164" fontId="1" fillId="0" borderId="6" xfId="21" applyBorder="1" applyAlignment="1">
      <alignment/>
      <protection/>
    </xf>
    <xf numFmtId="164" fontId="1" fillId="0" borderId="6" xfId="21" applyBorder="1" applyAlignment="1">
      <alignment horizontal="right"/>
      <protection/>
    </xf>
    <xf numFmtId="164" fontId="5" fillId="0" borderId="9" xfId="21" applyFont="1" applyBorder="1" applyAlignment="1">
      <alignment horizontal="left" vertical="center"/>
      <protection/>
    </xf>
    <xf numFmtId="164" fontId="1" fillId="0" borderId="6" xfId="21" applyFont="1" applyBorder="1" applyAlignment="1">
      <alignment horizontal="right" vertical="center"/>
      <protection/>
    </xf>
    <xf numFmtId="164" fontId="1" fillId="0" borderId="10" xfId="21" applyFont="1" applyBorder="1" applyAlignment="1">
      <alignment horizontal="left" vertical="top" indent="1"/>
      <protection/>
    </xf>
    <xf numFmtId="164" fontId="1" fillId="0" borderId="9" xfId="21" applyBorder="1" applyAlignment="1">
      <alignment vertical="top"/>
      <protection/>
    </xf>
    <xf numFmtId="164" fontId="5" fillId="0" borderId="9" xfId="21" applyFont="1" applyFill="1" applyBorder="1" applyAlignment="1">
      <alignment horizontal="left" vertical="top"/>
      <protection/>
    </xf>
    <xf numFmtId="164" fontId="5" fillId="0" borderId="9" xfId="21" applyFont="1" applyBorder="1" applyAlignment="1">
      <alignment vertical="center"/>
      <protection/>
    </xf>
    <xf numFmtId="164" fontId="1" fillId="0" borderId="9" xfId="21" applyFont="1" applyBorder="1" applyAlignment="1">
      <alignment horizontal="right" vertical="center"/>
      <protection/>
    </xf>
    <xf numFmtId="164" fontId="1" fillId="0" borderId="11" xfId="21" applyBorder="1" applyAlignment="1">
      <alignment/>
      <protection/>
    </xf>
    <xf numFmtId="164" fontId="1" fillId="0" borderId="6" xfId="21" applyBorder="1" applyAlignment="1">
      <alignment horizontal="left"/>
      <protection/>
    </xf>
    <xf numFmtId="167" fontId="1" fillId="0" borderId="6" xfId="21" applyNumberFormat="1" applyFont="1" applyBorder="1" applyAlignment="1">
      <alignment horizontal="right" indent="1"/>
      <protection/>
    </xf>
    <xf numFmtId="164" fontId="1" fillId="0" borderId="6" xfId="21" applyFont="1" applyBorder="1" applyAlignment="1">
      <alignment horizontal="right" indent="1"/>
      <protection/>
    </xf>
    <xf numFmtId="164" fontId="1" fillId="0" borderId="7" xfId="21" applyFont="1" applyBorder="1" applyAlignment="1">
      <alignment horizontal="right" indent="1"/>
      <protection/>
    </xf>
    <xf numFmtId="165" fontId="1" fillId="0" borderId="3" xfId="21" applyNumberFormat="1" applyFont="1" applyBorder="1">
      <alignment/>
      <protection/>
    </xf>
    <xf numFmtId="165" fontId="1" fillId="0" borderId="12" xfId="21" applyNumberFormat="1" applyFont="1" applyBorder="1" applyAlignment="1">
      <alignment horizontal="left" vertical="center" indent="1"/>
      <protection/>
    </xf>
    <xf numFmtId="164" fontId="1" fillId="0" borderId="13" xfId="21" applyBorder="1" applyAlignment="1">
      <alignment horizontal="left" vertical="center"/>
      <protection/>
    </xf>
    <xf numFmtId="164" fontId="1" fillId="0" borderId="13" xfId="21" applyBorder="1">
      <alignment/>
      <protection/>
    </xf>
    <xf numFmtId="168" fontId="7" fillId="0" borderId="14" xfId="21" applyNumberFormat="1" applyFont="1" applyBorder="1" applyAlignment="1">
      <alignment horizontal="right" vertical="center" indent="1"/>
      <protection/>
    </xf>
    <xf numFmtId="168" fontId="7" fillId="0" borderId="15" xfId="21" applyNumberFormat="1" applyFont="1" applyBorder="1" applyAlignment="1">
      <alignment horizontal="right" vertical="center" indent="1"/>
      <protection/>
    </xf>
    <xf numFmtId="164" fontId="5" fillId="0" borderId="12" xfId="21" applyFont="1" applyBorder="1" applyAlignment="1">
      <alignment horizontal="left" vertical="center" indent="1"/>
      <protection/>
    </xf>
    <xf numFmtId="164" fontId="5" fillId="0" borderId="13" xfId="21" applyFont="1" applyBorder="1" applyAlignment="1">
      <alignment horizontal="left" vertical="center"/>
      <protection/>
    </xf>
    <xf numFmtId="164" fontId="5" fillId="0" borderId="13" xfId="21" applyFont="1" applyBorder="1">
      <alignment/>
      <protection/>
    </xf>
    <xf numFmtId="168" fontId="8" fillId="0" borderId="14" xfId="21" applyNumberFormat="1" applyFont="1" applyBorder="1" applyAlignment="1">
      <alignment horizontal="right" vertical="center" indent="1"/>
      <protection/>
    </xf>
    <xf numFmtId="168" fontId="8" fillId="0" borderId="15" xfId="21" applyNumberFormat="1" applyFont="1" applyBorder="1" applyAlignment="1">
      <alignment horizontal="right" vertical="center" indent="1"/>
      <protection/>
    </xf>
    <xf numFmtId="164" fontId="1" fillId="0" borderId="12" xfId="21" applyFont="1" applyBorder="1" applyAlignment="1">
      <alignment horizontal="left" indent="1"/>
      <protection/>
    </xf>
    <xf numFmtId="167" fontId="5" fillId="0" borderId="13" xfId="21" applyNumberFormat="1" applyFont="1" applyBorder="1" applyAlignment="1">
      <alignment horizontal="right" vertical="center"/>
      <protection/>
    </xf>
    <xf numFmtId="164" fontId="1" fillId="0" borderId="13" xfId="21" applyBorder="1" applyAlignment="1">
      <alignment horizontal="left" vertical="center" indent="1"/>
      <protection/>
    </xf>
    <xf numFmtId="164" fontId="5" fillId="0" borderId="13" xfId="21" applyFont="1" applyBorder="1" applyAlignment="1">
      <alignment vertical="center"/>
      <protection/>
    </xf>
    <xf numFmtId="165" fontId="1" fillId="0" borderId="16" xfId="21" applyNumberFormat="1" applyFont="1" applyBorder="1" applyAlignment="1">
      <alignment horizontal="left" vertical="center"/>
      <protection/>
    </xf>
    <xf numFmtId="164" fontId="1" fillId="0" borderId="12" xfId="21" applyFont="1" applyBorder="1" applyAlignment="1">
      <alignment horizontal="left" vertical="center" indent="1"/>
      <protection/>
    </xf>
    <xf numFmtId="167" fontId="5" fillId="0" borderId="17" xfId="21" applyNumberFormat="1" applyFont="1" applyBorder="1" applyAlignment="1">
      <alignment horizontal="right" vertical="center"/>
      <protection/>
    </xf>
    <xf numFmtId="168" fontId="8" fillId="0" borderId="17" xfId="21" applyNumberFormat="1" applyFont="1" applyBorder="1" applyAlignment="1">
      <alignment vertical="center"/>
      <protection/>
    </xf>
    <xf numFmtId="168" fontId="8" fillId="0" borderId="17" xfId="21" applyNumberFormat="1" applyFont="1" applyBorder="1" applyAlignment="1">
      <alignment horizontal="right" vertical="center"/>
      <protection/>
    </xf>
    <xf numFmtId="164" fontId="1" fillId="0" borderId="5" xfId="21" applyFont="1" applyBorder="1" applyAlignment="1">
      <alignment horizontal="left" vertical="center" indent="1"/>
      <protection/>
    </xf>
    <xf numFmtId="164" fontId="1" fillId="0" borderId="6" xfId="21" applyBorder="1" applyAlignment="1">
      <alignment horizontal="left" vertical="center"/>
      <protection/>
    </xf>
    <xf numFmtId="164" fontId="1" fillId="0" borderId="6" xfId="21" applyBorder="1">
      <alignment/>
      <protection/>
    </xf>
    <xf numFmtId="167" fontId="5" fillId="0" borderId="18" xfId="21" applyNumberFormat="1" applyFont="1" applyBorder="1" applyAlignment="1">
      <alignment horizontal="right" vertical="center"/>
      <protection/>
    </xf>
    <xf numFmtId="164" fontId="1" fillId="0" borderId="6" xfId="21" applyFont="1" applyBorder="1" applyAlignment="1">
      <alignment horizontal="left" vertical="center" indent="1"/>
      <protection/>
    </xf>
    <xf numFmtId="168" fontId="8" fillId="0" borderId="18" xfId="21" applyNumberFormat="1" applyFont="1" applyBorder="1" applyAlignment="1">
      <alignment horizontal="right" vertical="center"/>
      <protection/>
    </xf>
    <xf numFmtId="165" fontId="1" fillId="0" borderId="7" xfId="21" applyNumberFormat="1" applyFont="1" applyBorder="1" applyAlignment="1">
      <alignment horizontal="left" vertical="center"/>
      <protection/>
    </xf>
    <xf numFmtId="164" fontId="1" fillId="0" borderId="0" xfId="21" applyBorder="1" applyAlignment="1">
      <alignment horizontal="left" vertical="center"/>
      <protection/>
    </xf>
    <xf numFmtId="167" fontId="1" fillId="0" borderId="0" xfId="21" applyNumberFormat="1" applyBorder="1" applyAlignment="1">
      <alignment horizontal="left" vertical="center"/>
      <protection/>
    </xf>
    <xf numFmtId="168" fontId="1" fillId="0" borderId="0" xfId="21" applyNumberFormat="1" applyBorder="1" applyAlignment="1">
      <alignment horizontal="left" vertical="center"/>
      <protection/>
    </xf>
    <xf numFmtId="168" fontId="8" fillId="0" borderId="9" xfId="21" applyNumberFormat="1" applyFont="1" applyBorder="1" applyAlignment="1">
      <alignment horizontal="right" vertical="center"/>
      <protection/>
    </xf>
    <xf numFmtId="165" fontId="1" fillId="0" borderId="4" xfId="21" applyNumberFormat="1" applyFont="1" applyBorder="1" applyAlignment="1">
      <alignment horizontal="left" vertical="center"/>
      <protection/>
    </xf>
    <xf numFmtId="164" fontId="4" fillId="2" borderId="19" xfId="21" applyFont="1" applyFill="1" applyBorder="1" applyAlignment="1">
      <alignment horizontal="left" vertical="center" indent="1"/>
      <protection/>
    </xf>
    <xf numFmtId="164" fontId="5" fillId="2" borderId="20" xfId="21" applyFont="1" applyFill="1" applyBorder="1" applyAlignment="1">
      <alignment horizontal="left" vertical="center"/>
      <protection/>
    </xf>
    <xf numFmtId="164" fontId="1" fillId="2" borderId="20" xfId="21" applyFill="1" applyBorder="1" applyAlignment="1">
      <alignment horizontal="left" vertical="center"/>
      <protection/>
    </xf>
    <xf numFmtId="168" fontId="4" fillId="2" borderId="20" xfId="21" applyNumberFormat="1" applyFont="1" applyFill="1" applyBorder="1" applyAlignment="1">
      <alignment horizontal="left" vertical="center"/>
      <protection/>
    </xf>
    <xf numFmtId="168" fontId="9" fillId="2" borderId="20" xfId="21" applyNumberFormat="1" applyFont="1" applyFill="1" applyBorder="1" applyAlignment="1">
      <alignment horizontal="right" vertical="center"/>
      <protection/>
    </xf>
    <xf numFmtId="165" fontId="1" fillId="2" borderId="21" xfId="21" applyNumberFormat="1" applyFill="1" applyBorder="1" applyAlignment="1">
      <alignment horizontal="left" vertical="center"/>
      <protection/>
    </xf>
    <xf numFmtId="164" fontId="1" fillId="2" borderId="20" xfId="21" applyFill="1" applyBorder="1">
      <alignment/>
      <protection/>
    </xf>
    <xf numFmtId="165" fontId="5" fillId="2" borderId="21" xfId="21" applyNumberFormat="1" applyFont="1" applyFill="1" applyBorder="1" applyAlignment="1">
      <alignment horizontal="left" vertical="center"/>
      <protection/>
    </xf>
    <xf numFmtId="164" fontId="1" fillId="0" borderId="4" xfId="21" applyBorder="1" applyAlignment="1">
      <alignment horizontal="right"/>
      <protection/>
    </xf>
    <xf numFmtId="164" fontId="1" fillId="0" borderId="3" xfId="21" applyBorder="1" applyAlignment="1">
      <alignment horizontal="right"/>
      <protection/>
    </xf>
    <xf numFmtId="164" fontId="1" fillId="0" borderId="0" xfId="21" applyFont="1" applyBorder="1" applyAlignment="1">
      <alignment horizontal="center" vertical="center"/>
      <protection/>
    </xf>
    <xf numFmtId="164" fontId="5" fillId="0" borderId="6" xfId="21" applyFont="1" applyBorder="1" applyAlignment="1">
      <alignment vertical="top"/>
      <protection/>
    </xf>
    <xf numFmtId="166" fontId="5" fillId="0" borderId="6" xfId="21" applyNumberFormat="1" applyFont="1" applyBorder="1" applyAlignment="1">
      <alignment horizontal="center" vertical="top"/>
      <protection/>
    </xf>
    <xf numFmtId="164" fontId="5" fillId="0" borderId="8" xfId="21" applyFont="1" applyBorder="1">
      <alignment/>
      <protection/>
    </xf>
    <xf numFmtId="164" fontId="5" fillId="0" borderId="3" xfId="21" applyFont="1" applyBorder="1">
      <alignment/>
      <protection/>
    </xf>
    <xf numFmtId="164" fontId="5" fillId="0" borderId="0" xfId="21" applyFont="1" applyBorder="1">
      <alignment/>
      <protection/>
    </xf>
    <xf numFmtId="164" fontId="5" fillId="0" borderId="6" xfId="21" applyFont="1" applyBorder="1">
      <alignment/>
      <protection/>
    </xf>
    <xf numFmtId="164" fontId="5" fillId="0" borderId="6" xfId="21" applyFont="1" applyBorder="1" applyAlignment="1">
      <alignment/>
      <protection/>
    </xf>
    <xf numFmtId="164" fontId="5" fillId="0" borderId="4" xfId="21" applyFont="1" applyBorder="1" applyAlignment="1">
      <alignment horizontal="right"/>
      <protection/>
    </xf>
    <xf numFmtId="164" fontId="5" fillId="0" borderId="0" xfId="21" applyFont="1">
      <alignment/>
      <protection/>
    </xf>
    <xf numFmtId="164" fontId="1" fillId="0" borderId="9" xfId="21" applyFont="1" applyBorder="1" applyAlignment="1">
      <alignment horizontal="center"/>
      <protection/>
    </xf>
    <xf numFmtId="164" fontId="1" fillId="0" borderId="0" xfId="21" applyFont="1" applyBorder="1" applyAlignment="1">
      <alignment horizontal="center"/>
      <protection/>
    </xf>
    <xf numFmtId="164" fontId="1" fillId="0" borderId="22" xfId="21" applyBorder="1">
      <alignment/>
      <protection/>
    </xf>
    <xf numFmtId="164" fontId="1" fillId="0" borderId="23" xfId="21" applyBorder="1">
      <alignment/>
      <protection/>
    </xf>
    <xf numFmtId="164" fontId="1" fillId="0" borderId="24" xfId="21" applyBorder="1">
      <alignment/>
      <protection/>
    </xf>
    <xf numFmtId="164" fontId="1" fillId="0" borderId="24" xfId="21" applyBorder="1" applyAlignment="1">
      <alignment/>
      <protection/>
    </xf>
    <xf numFmtId="164" fontId="1" fillId="0" borderId="25" xfId="21" applyBorder="1" applyAlignment="1">
      <alignment horizontal="right"/>
      <protection/>
    </xf>
    <xf numFmtId="164" fontId="4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Alignment="1">
      <alignment horizontal="center" shrinkToFit="1"/>
      <protection/>
    </xf>
    <xf numFmtId="169" fontId="1" fillId="0" borderId="26" xfId="21" applyNumberFormat="1" applyFont="1" applyBorder="1">
      <alignment/>
      <protection/>
    </xf>
    <xf numFmtId="169" fontId="6" fillId="3" borderId="27" xfId="21" applyNumberFormat="1" applyFont="1" applyFill="1" applyBorder="1" applyAlignment="1">
      <alignment vertical="center"/>
      <protection/>
    </xf>
    <xf numFmtId="169" fontId="6" fillId="3" borderId="9" xfId="21" applyNumberFormat="1" applyFont="1" applyFill="1" applyBorder="1" applyAlignment="1">
      <alignment vertical="center"/>
      <protection/>
    </xf>
    <xf numFmtId="169" fontId="6" fillId="3" borderId="9" xfId="21" applyNumberFormat="1" applyFont="1" applyFill="1" applyBorder="1" applyAlignment="1">
      <alignment vertical="center" wrapText="1"/>
      <protection/>
    </xf>
    <xf numFmtId="169" fontId="10" fillId="3" borderId="28" xfId="21" applyNumberFormat="1" applyFont="1" applyFill="1" applyBorder="1" applyAlignment="1">
      <alignment horizontal="center" vertical="center" wrapText="1" shrinkToFit="1"/>
      <protection/>
    </xf>
    <xf numFmtId="169" fontId="6" fillId="3" borderId="28" xfId="21" applyNumberFormat="1" applyFont="1" applyFill="1" applyBorder="1" applyAlignment="1">
      <alignment horizontal="center" vertical="center" wrapText="1" shrinkToFit="1"/>
      <protection/>
    </xf>
    <xf numFmtId="169" fontId="6" fillId="3" borderId="28" xfId="21" applyNumberFormat="1" applyFont="1" applyFill="1" applyBorder="1" applyAlignment="1">
      <alignment horizontal="center" vertical="center" wrapText="1"/>
      <protection/>
    </xf>
    <xf numFmtId="169" fontId="1" fillId="0" borderId="27" xfId="21" applyNumberFormat="1" applyFont="1" applyBorder="1" applyAlignment="1">
      <alignment/>
      <protection/>
    </xf>
    <xf numFmtId="169" fontId="1" fillId="0" borderId="9" xfId="21" applyNumberFormat="1" applyBorder="1">
      <alignment/>
      <protection/>
    </xf>
    <xf numFmtId="169" fontId="6" fillId="0" borderId="28" xfId="21" applyNumberFormat="1" applyFont="1" applyBorder="1" applyAlignment="1">
      <alignment horizontal="right" wrapText="1" shrinkToFit="1"/>
      <protection/>
    </xf>
    <xf numFmtId="169" fontId="6" fillId="0" borderId="28" xfId="21" applyNumberFormat="1" applyFont="1" applyBorder="1" applyAlignment="1">
      <alignment horizontal="right" shrinkToFit="1"/>
      <protection/>
    </xf>
    <xf numFmtId="169" fontId="1" fillId="0" borderId="28" xfId="21" applyNumberFormat="1" applyBorder="1" applyAlignment="1">
      <alignment shrinkToFit="1"/>
      <protection/>
    </xf>
    <xf numFmtId="169" fontId="1" fillId="0" borderId="28" xfId="21" applyNumberFormat="1" applyBorder="1" applyAlignment="1">
      <alignment/>
      <protection/>
    </xf>
    <xf numFmtId="169" fontId="1" fillId="0" borderId="26" xfId="21" applyNumberFormat="1" applyFont="1" applyBorder="1" applyAlignment="1">
      <alignment/>
      <protection/>
    </xf>
    <xf numFmtId="169" fontId="1" fillId="0" borderId="0" xfId="21" applyNumberFormat="1" applyFont="1" applyBorder="1">
      <alignment/>
      <protection/>
    </xf>
    <xf numFmtId="169" fontId="1" fillId="0" borderId="29" xfId="21" applyNumberFormat="1" applyBorder="1" applyAlignment="1">
      <alignment wrapText="1" shrinkToFit="1"/>
      <protection/>
    </xf>
    <xf numFmtId="169" fontId="1" fillId="0" borderId="29" xfId="21" applyNumberFormat="1" applyBorder="1" applyAlignment="1">
      <alignment shrinkToFit="1"/>
      <protection/>
    </xf>
    <xf numFmtId="169" fontId="1" fillId="0" borderId="29" xfId="21" applyNumberFormat="1" applyBorder="1" applyAlignment="1">
      <alignment/>
      <protection/>
    </xf>
    <xf numFmtId="169" fontId="1" fillId="0" borderId="18" xfId="21" applyNumberFormat="1" applyFont="1" applyBorder="1" applyAlignment="1">
      <alignment horizontal="left" indent="1"/>
      <protection/>
    </xf>
    <xf numFmtId="169" fontId="1" fillId="0" borderId="6" xfId="21" applyNumberFormat="1" applyFont="1" applyBorder="1">
      <alignment/>
      <protection/>
    </xf>
    <xf numFmtId="169" fontId="1" fillId="0" borderId="30" xfId="21" applyNumberFormat="1" applyBorder="1" applyAlignment="1">
      <alignment wrapText="1" shrinkToFit="1"/>
      <protection/>
    </xf>
    <xf numFmtId="169" fontId="1" fillId="0" borderId="30" xfId="21" applyNumberFormat="1" applyBorder="1" applyAlignment="1">
      <alignment shrinkToFit="1"/>
      <protection/>
    </xf>
    <xf numFmtId="169" fontId="1" fillId="0" borderId="30" xfId="21" applyNumberFormat="1" applyBorder="1" applyAlignment="1">
      <alignment/>
      <protection/>
    </xf>
    <xf numFmtId="169" fontId="1" fillId="2" borderId="14" xfId="21" applyNumberFormat="1" applyFont="1" applyFill="1" applyBorder="1">
      <alignment/>
      <protection/>
    </xf>
    <xf numFmtId="169" fontId="1" fillId="2" borderId="30" xfId="21" applyNumberFormat="1" applyFill="1" applyBorder="1" applyAlignment="1">
      <alignment wrapText="1" shrinkToFit="1"/>
      <protection/>
    </xf>
    <xf numFmtId="169" fontId="1" fillId="2" borderId="30" xfId="21" applyNumberFormat="1" applyFill="1" applyBorder="1" applyAlignment="1">
      <alignment shrinkToFit="1"/>
      <protection/>
    </xf>
    <xf numFmtId="169" fontId="1" fillId="2" borderId="30" xfId="21" applyNumberFormat="1" applyFill="1" applyBorder="1" applyAlignment="1">
      <alignment/>
      <protection/>
    </xf>
    <xf numFmtId="164" fontId="4" fillId="0" borderId="0" xfId="21" applyFont="1">
      <alignment/>
      <protection/>
    </xf>
    <xf numFmtId="164" fontId="11" fillId="0" borderId="26" xfId="21" applyFont="1" applyBorder="1" applyAlignment="1">
      <alignment horizontal="center" vertical="center" wrapText="1"/>
      <protection/>
    </xf>
    <xf numFmtId="164" fontId="11" fillId="3" borderId="28" xfId="21" applyFont="1" applyFill="1" applyBorder="1" applyAlignment="1">
      <alignment horizontal="center" vertical="center" wrapText="1"/>
      <protection/>
    </xf>
    <xf numFmtId="164" fontId="11" fillId="3" borderId="27" xfId="21" applyFont="1" applyFill="1" applyBorder="1" applyAlignment="1">
      <alignment horizontal="center" vertical="center" wrapText="1"/>
      <protection/>
    </xf>
    <xf numFmtId="164" fontId="11" fillId="3" borderId="9" xfId="21" applyFont="1" applyFill="1" applyBorder="1" applyAlignment="1">
      <alignment horizontal="center" vertical="center" wrapText="1"/>
      <protection/>
    </xf>
    <xf numFmtId="164" fontId="6" fillId="0" borderId="26" xfId="21" applyFont="1" applyBorder="1" applyAlignment="1">
      <alignment vertical="center"/>
      <protection/>
    </xf>
    <xf numFmtId="165" fontId="6" fillId="0" borderId="27" xfId="21" applyNumberFormat="1" applyFont="1" applyBorder="1" applyAlignment="1">
      <alignment vertical="center"/>
      <protection/>
    </xf>
    <xf numFmtId="165" fontId="6" fillId="0" borderId="27" xfId="21" applyNumberFormat="1" applyFont="1" applyBorder="1" applyAlignment="1">
      <alignment vertical="center" wrapText="1"/>
      <protection/>
    </xf>
    <xf numFmtId="168" fontId="6" fillId="0" borderId="28" xfId="21" applyNumberFormat="1" applyFont="1" applyBorder="1" applyAlignment="1">
      <alignment horizontal="center" vertical="center"/>
      <protection/>
    </xf>
    <xf numFmtId="168" fontId="6" fillId="0" borderId="28" xfId="21" applyNumberFormat="1" applyFont="1" applyBorder="1" applyAlignment="1">
      <alignment vertical="center"/>
      <protection/>
    </xf>
    <xf numFmtId="169" fontId="6" fillId="0" borderId="28" xfId="21" applyNumberFormat="1" applyFont="1" applyBorder="1" applyAlignment="1">
      <alignment vertical="center"/>
      <protection/>
    </xf>
    <xf numFmtId="165" fontId="6" fillId="0" borderId="26" xfId="21" applyNumberFormat="1" applyFont="1" applyBorder="1" applyAlignment="1">
      <alignment vertical="center"/>
      <protection/>
    </xf>
    <xf numFmtId="165" fontId="6" fillId="0" borderId="26" xfId="21" applyNumberFormat="1" applyFont="1" applyBorder="1" applyAlignment="1">
      <alignment vertical="center" wrapText="1"/>
      <protection/>
    </xf>
    <xf numFmtId="168" fontId="6" fillId="0" borderId="29" xfId="21" applyNumberFormat="1" applyFont="1" applyBorder="1" applyAlignment="1">
      <alignment horizontal="center" vertical="center"/>
      <protection/>
    </xf>
    <xf numFmtId="168" fontId="6" fillId="0" borderId="29" xfId="21" applyNumberFormat="1" applyFont="1" applyBorder="1" applyAlignment="1">
      <alignment vertical="center"/>
      <protection/>
    </xf>
    <xf numFmtId="169" fontId="6" fillId="0" borderId="29" xfId="21" applyNumberFormat="1" applyFont="1" applyBorder="1" applyAlignment="1">
      <alignment vertical="center"/>
      <protection/>
    </xf>
    <xf numFmtId="165" fontId="6" fillId="0" borderId="18" xfId="21" applyNumberFormat="1" applyFont="1" applyBorder="1" applyAlignment="1">
      <alignment vertical="center"/>
      <protection/>
    </xf>
    <xf numFmtId="165" fontId="6" fillId="0" borderId="18" xfId="21" applyNumberFormat="1" applyFont="1" applyBorder="1" applyAlignment="1">
      <alignment vertical="center" wrapText="1"/>
      <protection/>
    </xf>
    <xf numFmtId="168" fontId="6" fillId="0" borderId="30" xfId="21" applyNumberFormat="1" applyFont="1" applyBorder="1" applyAlignment="1">
      <alignment horizontal="center" vertical="center"/>
      <protection/>
    </xf>
    <xf numFmtId="168" fontId="6" fillId="0" borderId="30" xfId="21" applyNumberFormat="1" applyFont="1" applyBorder="1" applyAlignment="1">
      <alignment vertical="center"/>
      <protection/>
    </xf>
    <xf numFmtId="169" fontId="6" fillId="0" borderId="30" xfId="21" applyNumberFormat="1" applyFont="1" applyBorder="1" applyAlignment="1">
      <alignment vertical="center"/>
      <protection/>
    </xf>
    <xf numFmtId="164" fontId="6" fillId="0" borderId="26" xfId="21" applyFont="1" applyBorder="1">
      <alignment/>
      <protection/>
    </xf>
    <xf numFmtId="164" fontId="6" fillId="2" borderId="30" xfId="21" applyFont="1" applyFill="1" applyBorder="1">
      <alignment/>
      <protection/>
    </xf>
    <xf numFmtId="164" fontId="6" fillId="2" borderId="18" xfId="21" applyFont="1" applyFill="1" applyBorder="1">
      <alignment/>
      <protection/>
    </xf>
    <xf numFmtId="164" fontId="6" fillId="2" borderId="6" xfId="21" applyFont="1" applyFill="1" applyBorder="1">
      <alignment/>
      <protection/>
    </xf>
    <xf numFmtId="168" fontId="6" fillId="2" borderId="30" xfId="21" applyNumberFormat="1" applyFont="1" applyFill="1" applyBorder="1" applyAlignment="1">
      <alignment horizontal="center"/>
      <protection/>
    </xf>
    <xf numFmtId="168" fontId="6" fillId="2" borderId="30" xfId="21" applyNumberFormat="1" applyFont="1" applyFill="1" applyBorder="1" applyAlignment="1">
      <alignment/>
      <protection/>
    </xf>
    <xf numFmtId="169" fontId="6" fillId="2" borderId="30" xfId="21" applyNumberFormat="1" applyFont="1" applyFill="1" applyBorder="1" applyAlignment="1">
      <alignment/>
      <protection/>
    </xf>
    <xf numFmtId="168" fontId="1" fillId="0" borderId="0" xfId="21" applyNumberFormat="1">
      <alignment/>
      <protection/>
    </xf>
    <xf numFmtId="168" fontId="1" fillId="0" borderId="0" xfId="21" applyNumberFormat="1" applyAlignment="1">
      <alignment/>
      <protection/>
    </xf>
    <xf numFmtId="169" fontId="1" fillId="0" borderId="0" xfId="21" applyNumberFormat="1" applyAlignment="1">
      <alignment/>
      <protection/>
    </xf>
    <xf numFmtId="164" fontId="1" fillId="0" borderId="0" xfId="21" applyAlignment="1">
      <alignment vertical="top"/>
      <protection/>
    </xf>
    <xf numFmtId="164" fontId="1" fillId="0" borderId="0" xfId="21" applyAlignment="1">
      <alignment vertical="top" wrapText="1"/>
      <protection/>
    </xf>
    <xf numFmtId="164" fontId="4" fillId="0" borderId="0" xfId="21" applyFont="1" applyBorder="1" applyAlignment="1">
      <alignment horizontal="center" vertical="top"/>
      <protection/>
    </xf>
    <xf numFmtId="164" fontId="1" fillId="0" borderId="14" xfId="21" applyFont="1" applyBorder="1" applyAlignment="1">
      <alignment vertical="center"/>
      <protection/>
    </xf>
    <xf numFmtId="165" fontId="1" fillId="0" borderId="13" xfId="21" applyNumberFormat="1" applyBorder="1" applyAlignment="1">
      <alignment vertical="center"/>
      <protection/>
    </xf>
    <xf numFmtId="165" fontId="1" fillId="0" borderId="31" xfId="21" applyNumberFormat="1" applyBorder="1" applyAlignment="1">
      <alignment vertical="center" shrinkToFit="1"/>
      <protection/>
    </xf>
    <xf numFmtId="165" fontId="1" fillId="0" borderId="0" xfId="21" applyNumberFormat="1" applyAlignment="1">
      <alignment vertical="top"/>
      <protection/>
    </xf>
    <xf numFmtId="165" fontId="1" fillId="0" borderId="0" xfId="21" applyNumberFormat="1" applyAlignment="1">
      <alignment vertical="top" wrapText="1"/>
      <protection/>
    </xf>
    <xf numFmtId="164" fontId="1" fillId="0" borderId="0" xfId="21" applyAlignment="1">
      <alignment horizontal="center" vertical="top"/>
      <protection/>
    </xf>
    <xf numFmtId="165" fontId="1" fillId="0" borderId="0" xfId="21" applyNumberFormat="1">
      <alignment/>
      <protection/>
    </xf>
    <xf numFmtId="164" fontId="4" fillId="0" borderId="0" xfId="21" applyFont="1" applyBorder="1" applyAlignment="1">
      <alignment horizontal="center"/>
      <protection/>
    </xf>
    <xf numFmtId="165" fontId="1" fillId="0" borderId="31" xfId="21" applyNumberFormat="1" applyFont="1" applyBorder="1" applyAlignment="1">
      <alignment vertical="center"/>
      <protection/>
    </xf>
    <xf numFmtId="164" fontId="1" fillId="2" borderId="14" xfId="21" applyFont="1" applyFill="1" applyBorder="1" applyAlignment="1">
      <alignment vertical="center"/>
      <protection/>
    </xf>
    <xf numFmtId="165" fontId="1" fillId="2" borderId="13" xfId="21" applyNumberFormat="1" applyFont="1" applyFill="1" applyBorder="1" applyAlignment="1">
      <alignment vertical="center"/>
      <protection/>
    </xf>
    <xf numFmtId="165" fontId="1" fillId="2" borderId="31" xfId="21" applyNumberFormat="1" applyFont="1" applyFill="1" applyBorder="1" applyAlignment="1">
      <alignment vertical="center"/>
      <protection/>
    </xf>
    <xf numFmtId="164" fontId="1" fillId="0" borderId="0" xfId="21" applyAlignment="1">
      <alignment horizontal="center"/>
      <protection/>
    </xf>
    <xf numFmtId="164" fontId="1" fillId="3" borderId="28" xfId="21" applyFont="1" applyFill="1" applyBorder="1">
      <alignment/>
      <protection/>
    </xf>
    <xf numFmtId="165" fontId="1" fillId="3" borderId="28" xfId="21" applyNumberFormat="1" applyFont="1" applyFill="1" applyBorder="1">
      <alignment/>
      <protection/>
    </xf>
    <xf numFmtId="164" fontId="1" fillId="3" borderId="28" xfId="21" applyFont="1" applyFill="1" applyBorder="1" applyAlignment="1">
      <alignment horizontal="center"/>
      <protection/>
    </xf>
    <xf numFmtId="164" fontId="1" fillId="3" borderId="27" xfId="21" applyFont="1" applyFill="1" applyBorder="1">
      <alignment/>
      <protection/>
    </xf>
    <xf numFmtId="164" fontId="1" fillId="3" borderId="28" xfId="21" applyFont="1" applyFill="1" applyBorder="1" applyAlignment="1">
      <alignment wrapText="1"/>
      <protection/>
    </xf>
    <xf numFmtId="164" fontId="1" fillId="2" borderId="17" xfId="21" applyFont="1" applyFill="1" applyBorder="1" applyAlignment="1">
      <alignment vertical="top"/>
      <protection/>
    </xf>
    <xf numFmtId="165" fontId="1" fillId="2" borderId="17" xfId="21" applyNumberFormat="1" applyFont="1" applyFill="1" applyBorder="1" applyAlignment="1">
      <alignment vertical="top"/>
      <protection/>
    </xf>
    <xf numFmtId="165" fontId="1" fillId="2" borderId="14" xfId="21" applyNumberFormat="1" applyFont="1" applyFill="1" applyBorder="1" applyAlignment="1">
      <alignment vertical="top"/>
      <protection/>
    </xf>
    <xf numFmtId="164" fontId="1" fillId="2" borderId="31" xfId="21" applyFill="1" applyBorder="1" applyAlignment="1">
      <alignment horizontal="center" vertical="top"/>
      <protection/>
    </xf>
    <xf numFmtId="170" fontId="1" fillId="2" borderId="14" xfId="21" applyNumberFormat="1" applyFill="1" applyBorder="1" applyAlignment="1">
      <alignment vertical="top"/>
      <protection/>
    </xf>
    <xf numFmtId="168" fontId="1" fillId="2" borderId="14" xfId="21" applyNumberFormat="1" applyFill="1" applyBorder="1" applyAlignment="1">
      <alignment vertical="top"/>
      <protection/>
    </xf>
    <xf numFmtId="168" fontId="1" fillId="2" borderId="17" xfId="21" applyNumberFormat="1" applyFill="1" applyBorder="1" applyAlignment="1">
      <alignment vertical="top"/>
      <protection/>
    </xf>
    <xf numFmtId="164" fontId="12" fillId="0" borderId="26" xfId="21" applyFont="1" applyBorder="1" applyAlignment="1">
      <alignment vertical="top"/>
      <protection/>
    </xf>
    <xf numFmtId="164" fontId="12" fillId="0" borderId="26" xfId="21" applyNumberFormat="1" applyFont="1" applyBorder="1" applyAlignment="1">
      <alignment vertical="top"/>
      <protection/>
    </xf>
    <xf numFmtId="164" fontId="12" fillId="0" borderId="29" xfId="21" applyNumberFormat="1" applyFont="1" applyBorder="1" applyAlignment="1">
      <alignment horizontal="left" vertical="top" wrapText="1"/>
      <protection/>
    </xf>
    <xf numFmtId="164" fontId="12" fillId="0" borderId="32" xfId="21" applyFont="1" applyBorder="1" applyAlignment="1">
      <alignment horizontal="center" vertical="top" shrinkToFit="1"/>
      <protection/>
    </xf>
    <xf numFmtId="170" fontId="12" fillId="0" borderId="29" xfId="21" applyNumberFormat="1" applyFont="1" applyBorder="1" applyAlignment="1">
      <alignment vertical="top" shrinkToFit="1"/>
      <protection/>
    </xf>
    <xf numFmtId="168" fontId="12" fillId="0" borderId="29" xfId="21" applyNumberFormat="1" applyFont="1" applyBorder="1" applyAlignment="1">
      <alignment vertical="top" shrinkToFit="1"/>
      <protection/>
    </xf>
    <xf numFmtId="168" fontId="12" fillId="0" borderId="26" xfId="21" applyNumberFormat="1" applyFont="1" applyBorder="1" applyAlignment="1">
      <alignment vertical="top" shrinkToFit="1"/>
      <protection/>
    </xf>
    <xf numFmtId="164" fontId="12" fillId="0" borderId="0" xfId="21" applyFont="1">
      <alignment/>
      <protection/>
    </xf>
    <xf numFmtId="164" fontId="1" fillId="2" borderId="18" xfId="21" applyFont="1" applyFill="1" applyBorder="1" applyAlignment="1">
      <alignment vertical="top"/>
      <protection/>
    </xf>
    <xf numFmtId="164" fontId="1" fillId="2" borderId="18" xfId="21" applyNumberFormat="1" applyFont="1" applyFill="1" applyBorder="1" applyAlignment="1">
      <alignment vertical="top"/>
      <protection/>
    </xf>
    <xf numFmtId="164" fontId="1" fillId="2" borderId="30" xfId="21" applyNumberFormat="1" applyFont="1" applyFill="1" applyBorder="1" applyAlignment="1">
      <alignment horizontal="left" vertical="top" wrapText="1"/>
      <protection/>
    </xf>
    <xf numFmtId="164" fontId="1" fillId="2" borderId="33" xfId="21" applyFill="1" applyBorder="1" applyAlignment="1">
      <alignment horizontal="center" vertical="top" shrinkToFit="1"/>
      <protection/>
    </xf>
    <xf numFmtId="170" fontId="1" fillId="2" borderId="30" xfId="21" applyNumberFormat="1" applyFill="1" applyBorder="1" applyAlignment="1">
      <alignment vertical="top" shrinkToFit="1"/>
      <protection/>
    </xf>
    <xf numFmtId="168" fontId="1" fillId="2" borderId="30" xfId="21" applyNumberFormat="1" applyFill="1" applyBorder="1" applyAlignment="1">
      <alignment vertical="top" shrinkToFit="1"/>
      <protection/>
    </xf>
    <xf numFmtId="168" fontId="1" fillId="2" borderId="18" xfId="21" applyNumberFormat="1" applyFill="1" applyBorder="1" applyAlignment="1">
      <alignment vertical="top" shrinkToFit="1"/>
      <protection/>
    </xf>
    <xf numFmtId="164" fontId="12" fillId="0" borderId="18" xfId="21" applyFont="1" applyBorder="1" applyAlignment="1">
      <alignment vertical="top"/>
      <protection/>
    </xf>
    <xf numFmtId="164" fontId="12" fillId="0" borderId="18" xfId="21" applyNumberFormat="1" applyFont="1" applyBorder="1" applyAlignment="1">
      <alignment vertical="top"/>
      <protection/>
    </xf>
    <xf numFmtId="164" fontId="12" fillId="0" borderId="30" xfId="21" applyNumberFormat="1" applyFont="1" applyBorder="1" applyAlignment="1">
      <alignment horizontal="left" vertical="top" wrapText="1"/>
      <protection/>
    </xf>
    <xf numFmtId="164" fontId="12" fillId="0" borderId="33" xfId="21" applyFont="1" applyBorder="1" applyAlignment="1">
      <alignment horizontal="center" vertical="top" shrinkToFit="1"/>
      <protection/>
    </xf>
    <xf numFmtId="170" fontId="12" fillId="0" borderId="30" xfId="21" applyNumberFormat="1" applyFont="1" applyBorder="1" applyAlignment="1">
      <alignment vertical="top" shrinkToFit="1"/>
      <protection/>
    </xf>
    <xf numFmtId="168" fontId="12" fillId="0" borderId="30" xfId="21" applyNumberFormat="1" applyFont="1" applyBorder="1" applyAlignment="1">
      <alignment vertical="top" shrinkToFit="1"/>
      <protection/>
    </xf>
    <xf numFmtId="168" fontId="12" fillId="0" borderId="18" xfId="21" applyNumberFormat="1" applyFont="1" applyBorder="1" applyAlignment="1">
      <alignment vertical="top" shrinkToFit="1"/>
      <protection/>
    </xf>
    <xf numFmtId="165" fontId="1" fillId="0" borderId="0" xfId="21" applyNumberFormat="1" applyAlignment="1">
      <alignment horizontal="left" vertical="top" wrapText="1"/>
      <protection/>
    </xf>
    <xf numFmtId="165" fontId="1" fillId="0" borderId="0" xfId="21" applyNumberFormat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75" workbookViewId="0" topLeftCell="B35">
      <selection activeCell="O17" sqref="O17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7" width="12.7109375" style="2" customWidth="1"/>
    <col min="8" max="8" width="12.7109375" style="1" customWidth="1"/>
    <col min="9" max="9" width="12.7109375" style="2" customWidth="1"/>
    <col min="10" max="10" width="6.7109375" style="2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spans="1:15" ht="23.25" customHeight="1">
      <c r="A2" s="5"/>
      <c r="B2" s="6" t="s">
        <v>2</v>
      </c>
      <c r="C2" s="7"/>
      <c r="D2" s="8" t="s">
        <v>3</v>
      </c>
      <c r="E2" s="8" t="s">
        <v>4</v>
      </c>
      <c r="F2" s="9"/>
      <c r="G2" s="10"/>
      <c r="H2" s="9"/>
      <c r="I2" s="10"/>
      <c r="J2" s="11"/>
      <c r="O2" s="12"/>
    </row>
    <row r="3" spans="1:10" ht="23.25" customHeight="1">
      <c r="A3" s="5"/>
      <c r="B3" s="13" t="s">
        <v>5</v>
      </c>
      <c r="C3" s="7"/>
      <c r="D3" s="14" t="s">
        <v>6</v>
      </c>
      <c r="E3" s="14" t="s">
        <v>7</v>
      </c>
      <c r="F3" s="15"/>
      <c r="G3" s="15"/>
      <c r="H3" s="7"/>
      <c r="I3" s="16"/>
      <c r="J3" s="17"/>
    </row>
    <row r="4" spans="1:10" ht="23.25" customHeight="1">
      <c r="A4" s="5"/>
      <c r="B4" s="18" t="s">
        <v>8</v>
      </c>
      <c r="C4" s="19"/>
      <c r="D4" s="20" t="s">
        <v>6</v>
      </c>
      <c r="E4" s="20" t="s">
        <v>7</v>
      </c>
      <c r="F4" s="21"/>
      <c r="G4" s="22"/>
      <c r="H4" s="21"/>
      <c r="I4" s="22"/>
      <c r="J4" s="23"/>
    </row>
    <row r="5" spans="1:10" ht="24" customHeight="1">
      <c r="A5" s="5"/>
      <c r="B5" s="24" t="s">
        <v>9</v>
      </c>
      <c r="C5" s="25"/>
      <c r="D5" s="26"/>
      <c r="E5" s="27"/>
      <c r="F5" s="27"/>
      <c r="G5" s="27"/>
      <c r="H5" s="28" t="s">
        <v>10</v>
      </c>
      <c r="I5" s="26"/>
      <c r="J5" s="29"/>
    </row>
    <row r="6" spans="1:10" ht="15.75" customHeight="1">
      <c r="A6" s="5"/>
      <c r="B6" s="30"/>
      <c r="C6" s="27"/>
      <c r="D6" s="26"/>
      <c r="E6" s="27"/>
      <c r="F6" s="27"/>
      <c r="G6" s="27"/>
      <c r="H6" s="28" t="s">
        <v>11</v>
      </c>
      <c r="I6" s="26"/>
      <c r="J6" s="29"/>
    </row>
    <row r="7" spans="1:10" ht="15.75" customHeight="1">
      <c r="A7" s="5"/>
      <c r="B7" s="31"/>
      <c r="C7" s="32"/>
      <c r="D7" s="33"/>
      <c r="E7" s="34"/>
      <c r="F7" s="34"/>
      <c r="G7" s="34"/>
      <c r="H7" s="35"/>
      <c r="I7" s="34"/>
      <c r="J7" s="36"/>
    </row>
    <row r="8" spans="1:10" ht="12.75" customHeight="1" hidden="1">
      <c r="A8" s="5"/>
      <c r="B8" s="24" t="s">
        <v>12</v>
      </c>
      <c r="C8" s="25"/>
      <c r="D8" s="37"/>
      <c r="E8" s="25"/>
      <c r="F8" s="25"/>
      <c r="G8" s="38"/>
      <c r="H8" s="28" t="s">
        <v>10</v>
      </c>
      <c r="I8" s="26"/>
      <c r="J8" s="29"/>
    </row>
    <row r="9" spans="1:10" ht="12.75" customHeight="1" hidden="1">
      <c r="A9" s="39"/>
      <c r="B9" s="5"/>
      <c r="C9" s="25"/>
      <c r="D9" s="37"/>
      <c r="E9" s="25"/>
      <c r="F9" s="25"/>
      <c r="G9" s="38"/>
      <c r="H9" s="28" t="s">
        <v>11</v>
      </c>
      <c r="I9" s="26"/>
      <c r="J9" s="29"/>
    </row>
    <row r="10" spans="1:10" ht="12.75" customHeight="1" hidden="1">
      <c r="A10" s="5"/>
      <c r="B10" s="40"/>
      <c r="C10" s="32"/>
      <c r="D10" s="41"/>
      <c r="E10" s="42"/>
      <c r="F10" s="42"/>
      <c r="G10" s="43"/>
      <c r="H10" s="43"/>
      <c r="I10" s="44"/>
      <c r="J10" s="36"/>
    </row>
    <row r="11" spans="1:10" ht="24" customHeight="1">
      <c r="A11" s="5"/>
      <c r="B11" s="24" t="s">
        <v>13</v>
      </c>
      <c r="C11" s="25"/>
      <c r="D11" s="45"/>
      <c r="E11" s="45"/>
      <c r="F11" s="45"/>
      <c r="G11" s="45"/>
      <c r="H11" s="28" t="s">
        <v>10</v>
      </c>
      <c r="I11" s="26"/>
      <c r="J11" s="29"/>
    </row>
    <row r="12" spans="1:10" ht="15.75" customHeight="1">
      <c r="A12" s="5"/>
      <c r="B12" s="30"/>
      <c r="C12" s="27"/>
      <c r="D12" s="26"/>
      <c r="E12" s="26"/>
      <c r="F12" s="26"/>
      <c r="G12" s="26"/>
      <c r="H12" s="28" t="s">
        <v>11</v>
      </c>
      <c r="I12" s="26"/>
      <c r="J12" s="29"/>
    </row>
    <row r="13" spans="1:10" ht="15.75" customHeight="1">
      <c r="A13" s="5"/>
      <c r="B13" s="31"/>
      <c r="C13" s="32"/>
      <c r="D13" s="33"/>
      <c r="E13" s="33"/>
      <c r="F13" s="33"/>
      <c r="G13" s="33"/>
      <c r="H13" s="46"/>
      <c r="I13" s="34"/>
      <c r="J13" s="36"/>
    </row>
    <row r="14" spans="1:10" ht="24" customHeight="1">
      <c r="A14" s="5"/>
      <c r="B14" s="47" t="s">
        <v>14</v>
      </c>
      <c r="C14" s="48"/>
      <c r="D14" s="49"/>
      <c r="E14" s="50"/>
      <c r="F14" s="50"/>
      <c r="G14" s="50"/>
      <c r="H14" s="51"/>
      <c r="I14" s="50"/>
      <c r="J14" s="52"/>
    </row>
    <row r="15" spans="1:10" ht="32.25" customHeight="1">
      <c r="A15" s="5"/>
      <c r="B15" s="40" t="s">
        <v>15</v>
      </c>
      <c r="C15" s="53"/>
      <c r="D15" s="43"/>
      <c r="E15" s="54"/>
      <c r="F15" s="54"/>
      <c r="G15" s="55"/>
      <c r="H15" s="55"/>
      <c r="I15" s="56" t="s">
        <v>16</v>
      </c>
      <c r="J15" s="56"/>
    </row>
    <row r="16" spans="1:10" ht="23.25" customHeight="1">
      <c r="A16" s="57" t="s">
        <v>17</v>
      </c>
      <c r="B16" s="58" t="s">
        <v>17</v>
      </c>
      <c r="C16" s="59"/>
      <c r="D16" s="60"/>
      <c r="E16" s="61"/>
      <c r="F16" s="61"/>
      <c r="G16" s="61"/>
      <c r="H16" s="61"/>
      <c r="I16" s="62">
        <v>0</v>
      </c>
      <c r="J16" s="62"/>
    </row>
    <row r="17" spans="1:10" ht="23.25" customHeight="1">
      <c r="A17" s="57" t="s">
        <v>18</v>
      </c>
      <c r="B17" s="58" t="s">
        <v>18</v>
      </c>
      <c r="C17" s="59"/>
      <c r="D17" s="60"/>
      <c r="E17" s="61"/>
      <c r="F17" s="61"/>
      <c r="G17" s="61"/>
      <c r="H17" s="61"/>
      <c r="I17" s="62">
        <v>0</v>
      </c>
      <c r="J17" s="62"/>
    </row>
    <row r="18" spans="1:10" ht="23.25" customHeight="1">
      <c r="A18" s="57" t="s">
        <v>19</v>
      </c>
      <c r="B18" s="58" t="s">
        <v>19</v>
      </c>
      <c r="C18" s="59"/>
      <c r="D18" s="60"/>
      <c r="E18" s="61"/>
      <c r="F18" s="61"/>
      <c r="G18" s="61"/>
      <c r="H18" s="61"/>
      <c r="I18" s="62">
        <v>0</v>
      </c>
      <c r="J18" s="62"/>
    </row>
    <row r="19" spans="1:10" ht="23.25" customHeight="1">
      <c r="A19" s="57" t="s">
        <v>20</v>
      </c>
      <c r="B19" s="58" t="s">
        <v>21</v>
      </c>
      <c r="C19" s="59"/>
      <c r="D19" s="60"/>
      <c r="E19" s="61"/>
      <c r="F19" s="61"/>
      <c r="G19" s="61"/>
      <c r="H19" s="61"/>
      <c r="I19" s="62">
        <v>0</v>
      </c>
      <c r="J19" s="62"/>
    </row>
    <row r="20" spans="1:10" ht="23.25" customHeight="1">
      <c r="A20" s="57" t="s">
        <v>22</v>
      </c>
      <c r="B20" s="58" t="s">
        <v>23</v>
      </c>
      <c r="C20" s="59"/>
      <c r="D20" s="60"/>
      <c r="E20" s="61"/>
      <c r="F20" s="61"/>
      <c r="G20" s="61"/>
      <c r="H20" s="61"/>
      <c r="I20" s="62">
        <v>0</v>
      </c>
      <c r="J20" s="62"/>
    </row>
    <row r="21" spans="1:10" ht="23.25" customHeight="1">
      <c r="A21" s="5"/>
      <c r="B21" s="63" t="s">
        <v>16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5"/>
      <c r="B22" s="68" t="s">
        <v>24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5"/>
      <c r="B23" s="73" t="s">
        <v>25</v>
      </c>
      <c r="C23" s="59"/>
      <c r="D23" s="60"/>
      <c r="E23" s="74">
        <v>15</v>
      </c>
      <c r="F23" s="70" t="s">
        <v>26</v>
      </c>
      <c r="G23" s="75">
        <v>0</v>
      </c>
      <c r="H23" s="75"/>
      <c r="I23" s="75"/>
      <c r="J23" s="72" t="str">
        <f aca="true" t="shared" si="0" ref="J23:J28">Mena</f>
        <v>CZK</v>
      </c>
    </row>
    <row r="24" spans="1:10" ht="23.25" customHeight="1">
      <c r="A24" s="5"/>
      <c r="B24" s="73" t="s">
        <v>27</v>
      </c>
      <c r="C24" s="59"/>
      <c r="D24" s="60"/>
      <c r="E24" s="74" t="e">
        <f>SazbaDPH1</f>
        <v>#N/A</v>
      </c>
      <c r="F24" s="70" t="s">
        <v>26</v>
      </c>
      <c r="G24" s="76">
        <v>0</v>
      </c>
      <c r="H24" s="76"/>
      <c r="I24" s="76"/>
      <c r="J24" s="72" t="str">
        <f t="shared" si="0"/>
        <v>CZK</v>
      </c>
    </row>
    <row r="25" spans="1:10" ht="23.25" customHeight="1">
      <c r="A25" s="5"/>
      <c r="B25" s="73" t="s">
        <v>28</v>
      </c>
      <c r="C25" s="59"/>
      <c r="D25" s="60"/>
      <c r="E25" s="74">
        <v>21</v>
      </c>
      <c r="F25" s="70" t="s">
        <v>26</v>
      </c>
      <c r="G25" s="75">
        <v>0</v>
      </c>
      <c r="H25" s="75"/>
      <c r="I25" s="75"/>
      <c r="J25" s="72" t="str">
        <f t="shared" si="0"/>
        <v>CZK</v>
      </c>
    </row>
    <row r="26" spans="1:10" ht="23.25" customHeight="1">
      <c r="A26" s="5"/>
      <c r="B26" s="77" t="s">
        <v>29</v>
      </c>
      <c r="C26" s="78"/>
      <c r="D26" s="79"/>
      <c r="E26" s="80" t="e">
        <f>SazbaDPH2</f>
        <v>#N/A</v>
      </c>
      <c r="F26" s="81" t="s">
        <v>26</v>
      </c>
      <c r="G26" s="82">
        <v>0</v>
      </c>
      <c r="H26" s="82"/>
      <c r="I26" s="82"/>
      <c r="J26" s="83" t="str">
        <f t="shared" si="0"/>
        <v>CZK</v>
      </c>
    </row>
    <row r="27" spans="1:10" ht="23.25" customHeight="1">
      <c r="A27" s="5"/>
      <c r="B27" s="24" t="s">
        <v>30</v>
      </c>
      <c r="C27" s="84"/>
      <c r="D27" s="85"/>
      <c r="E27" s="84"/>
      <c r="F27" s="86"/>
      <c r="G27" s="87">
        <v>0</v>
      </c>
      <c r="H27" s="87"/>
      <c r="I27" s="87"/>
      <c r="J27" s="88" t="str">
        <f t="shared" si="0"/>
        <v>CZK</v>
      </c>
    </row>
    <row r="28" spans="1:10" ht="12.75" customHeight="1" hidden="1">
      <c r="A28" s="5"/>
      <c r="B28" s="89" t="s">
        <v>31</v>
      </c>
      <c r="C28" s="90"/>
      <c r="D28" s="90"/>
      <c r="E28" s="91"/>
      <c r="F28" s="92"/>
      <c r="G28" s="93">
        <v>151244.95</v>
      </c>
      <c r="H28" s="93"/>
      <c r="I28" s="93"/>
      <c r="J28" s="94" t="str">
        <f t="shared" si="0"/>
        <v>CZK</v>
      </c>
    </row>
    <row r="29" spans="1:10" ht="27.75" customHeight="1">
      <c r="A29" s="5"/>
      <c r="B29" s="89" t="s">
        <v>32</v>
      </c>
      <c r="C29" s="95"/>
      <c r="D29" s="95"/>
      <c r="E29" s="95"/>
      <c r="F29" s="95"/>
      <c r="G29" s="93">
        <v>0</v>
      </c>
      <c r="H29" s="93"/>
      <c r="I29" s="93"/>
      <c r="J29" s="96" t="s">
        <v>33</v>
      </c>
    </row>
    <row r="30" spans="1:10" ht="12.75" customHeight="1">
      <c r="A30" s="39"/>
      <c r="B30" s="5"/>
      <c r="C30" s="25"/>
      <c r="D30" s="25"/>
      <c r="E30" s="25"/>
      <c r="F30" s="25"/>
      <c r="G30" s="38"/>
      <c r="H30" s="25"/>
      <c r="I30" s="38"/>
      <c r="J30" s="97"/>
    </row>
    <row r="31" spans="1:10" ht="30" customHeight="1">
      <c r="A31" s="39"/>
      <c r="B31" s="5"/>
      <c r="C31" s="25"/>
      <c r="D31" s="25"/>
      <c r="E31" s="25"/>
      <c r="F31" s="25"/>
      <c r="G31" s="38"/>
      <c r="H31" s="25"/>
      <c r="I31" s="38"/>
      <c r="J31" s="97"/>
    </row>
    <row r="32" spans="1:10" ht="18.75" customHeight="1">
      <c r="A32" s="5"/>
      <c r="B32" s="98"/>
      <c r="C32" s="99" t="s">
        <v>34</v>
      </c>
      <c r="D32" s="100"/>
      <c r="E32" s="100"/>
      <c r="F32" s="99" t="s">
        <v>35</v>
      </c>
      <c r="G32" s="100"/>
      <c r="H32" s="101"/>
      <c r="I32" s="100"/>
      <c r="J32" s="97"/>
    </row>
    <row r="33" spans="1:10" ht="47.25" customHeight="1">
      <c r="A33" s="39"/>
      <c r="B33" s="5"/>
      <c r="C33" s="25"/>
      <c r="D33" s="25"/>
      <c r="E33" s="25"/>
      <c r="F33" s="25"/>
      <c r="G33" s="38"/>
      <c r="H33" s="25"/>
      <c r="I33" s="38"/>
      <c r="J33" s="97"/>
    </row>
    <row r="34" spans="1:10" s="108" customFormat="1" ht="18.75" customHeight="1">
      <c r="A34" s="102"/>
      <c r="B34" s="103"/>
      <c r="C34" s="104"/>
      <c r="D34" s="105"/>
      <c r="E34" s="105"/>
      <c r="F34" s="104"/>
      <c r="G34" s="106"/>
      <c r="H34" s="105"/>
      <c r="I34" s="106"/>
      <c r="J34" s="107"/>
    </row>
    <row r="35" spans="1:10" ht="12.75" customHeight="1">
      <c r="A35" s="39"/>
      <c r="B35" s="5"/>
      <c r="C35" s="25"/>
      <c r="D35" s="109" t="s">
        <v>36</v>
      </c>
      <c r="E35" s="109"/>
      <c r="F35" s="25"/>
      <c r="G35" s="38"/>
      <c r="H35" s="110" t="s">
        <v>37</v>
      </c>
      <c r="I35" s="38"/>
      <c r="J35" s="97"/>
    </row>
    <row r="36" spans="1:10" ht="13.5" customHeight="1">
      <c r="A36" s="111"/>
      <c r="B36" s="112"/>
      <c r="C36" s="113"/>
      <c r="D36" s="113"/>
      <c r="E36" s="113"/>
      <c r="F36" s="113"/>
      <c r="G36" s="114"/>
      <c r="H36" s="113"/>
      <c r="I36" s="114"/>
      <c r="J36" s="115"/>
    </row>
    <row r="37" spans="2:10" ht="12.75" customHeight="1" hidden="1">
      <c r="B37" s="116" t="s">
        <v>38</v>
      </c>
      <c r="C37" s="117"/>
      <c r="D37" s="117"/>
      <c r="E37" s="117"/>
      <c r="F37" s="118"/>
      <c r="G37" s="118"/>
      <c r="H37" s="118"/>
      <c r="I37" s="118"/>
      <c r="J37" s="117"/>
    </row>
    <row r="38" spans="1:10" ht="12.75" customHeight="1" hidden="1">
      <c r="A38" s="119" t="s">
        <v>39</v>
      </c>
      <c r="B38" s="120" t="s">
        <v>40</v>
      </c>
      <c r="C38" s="121" t="s">
        <v>41</v>
      </c>
      <c r="D38" s="122"/>
      <c r="E38" s="122"/>
      <c r="F38" s="123">
        <f>B23</f>
        <v>0</v>
      </c>
      <c r="G38" s="123">
        <f>B25</f>
        <v>0</v>
      </c>
      <c r="H38" s="124" t="s">
        <v>42</v>
      </c>
      <c r="I38" s="124" t="s">
        <v>43</v>
      </c>
      <c r="J38" s="125" t="s">
        <v>26</v>
      </c>
    </row>
    <row r="39" spans="1:10" ht="12.75" customHeight="1" hidden="1">
      <c r="A39" s="119">
        <v>1</v>
      </c>
      <c r="B39" s="126" t="s">
        <v>44</v>
      </c>
      <c r="C39" s="127"/>
      <c r="D39" s="127"/>
      <c r="E39" s="127"/>
      <c r="F39" s="128">
        <v>0</v>
      </c>
      <c r="G39" s="129">
        <v>151244.95</v>
      </c>
      <c r="H39" s="130">
        <v>31761.44</v>
      </c>
      <c r="I39" s="130">
        <v>183006.39</v>
      </c>
      <c r="J39" s="131" t="e">
        <f>IF("cenacelkemvypocet"=0,"",I39/"cenacelkemvypocet"*100)</f>
        <v>#VALUE!</v>
      </c>
    </row>
    <row r="40" spans="1:10" ht="12.75" customHeight="1" hidden="1">
      <c r="A40" s="119">
        <v>2</v>
      </c>
      <c r="B40" s="132" t="s">
        <v>6</v>
      </c>
      <c r="C40" s="133" t="s">
        <v>45</v>
      </c>
      <c r="D40" s="133"/>
      <c r="E40" s="133"/>
      <c r="F40" s="134">
        <v>0</v>
      </c>
      <c r="G40" s="135">
        <v>151244.95</v>
      </c>
      <c r="H40" s="135">
        <v>31761.44</v>
      </c>
      <c r="I40" s="135">
        <v>183006.39</v>
      </c>
      <c r="J40" s="136" t="e">
        <f>IF("cenacelkemvypocet"=0,"",I40/"cenacelkemvypocet"*100)</f>
        <v>#VALUE!</v>
      </c>
    </row>
    <row r="41" spans="1:10" ht="12.75" customHeight="1" hidden="1">
      <c r="A41" s="119">
        <v>3</v>
      </c>
      <c r="B41" s="137" t="s">
        <v>6</v>
      </c>
      <c r="C41" s="138" t="s">
        <v>45</v>
      </c>
      <c r="D41" s="138"/>
      <c r="E41" s="138"/>
      <c r="F41" s="139">
        <v>0</v>
      </c>
      <c r="G41" s="140">
        <v>151244.95</v>
      </c>
      <c r="H41" s="140">
        <v>31761.44</v>
      </c>
      <c r="I41" s="140">
        <v>183006.39</v>
      </c>
      <c r="J41" s="141" t="e">
        <f>IF("cenacelkemvypocet"=0,"",I41/"cenacelkemvypocet"*100)</f>
        <v>#VALUE!</v>
      </c>
    </row>
    <row r="42" spans="1:10" ht="12.75" customHeight="1" hidden="1">
      <c r="A42" s="119"/>
      <c r="B42" s="142" t="s">
        <v>46</v>
      </c>
      <c r="C42" s="142"/>
      <c r="D42" s="142"/>
      <c r="E42" s="142"/>
      <c r="F42" s="143">
        <f>SUMIF(A39:A41,"=1",F39:F41)</f>
        <v>0</v>
      </c>
      <c r="G42" s="144">
        <f>SUMIF(A39:A41,"=1",G39:G41)</f>
        <v>151244.95</v>
      </c>
      <c r="H42" s="144">
        <f>SUMIF(A39:A41,"=1",H39:H41)</f>
        <v>31761.44</v>
      </c>
      <c r="I42" s="144">
        <f>SUMIF(A39:A41,"=1",I39:I41)</f>
        <v>183006.39</v>
      </c>
      <c r="J42" s="145" t="e">
        <f>SUMIF(A39:A41,"=1",J39:J41)</f>
        <v>#VALUE!</v>
      </c>
    </row>
    <row r="46" ht="15">
      <c r="B46" s="146" t="s">
        <v>47</v>
      </c>
    </row>
    <row r="48" spans="1:10" ht="25.5" customHeight="1">
      <c r="A48" s="147"/>
      <c r="B48" s="148" t="s">
        <v>40</v>
      </c>
      <c r="C48" s="149" t="s">
        <v>41</v>
      </c>
      <c r="D48" s="150"/>
      <c r="E48" s="150"/>
      <c r="F48" s="148" t="s">
        <v>48</v>
      </c>
      <c r="G48" s="148"/>
      <c r="H48" s="148"/>
      <c r="I48" s="148" t="s">
        <v>16</v>
      </c>
      <c r="J48" s="148" t="s">
        <v>26</v>
      </c>
    </row>
    <row r="49" spans="1:10" ht="25.5" customHeight="1">
      <c r="A49" s="151"/>
      <c r="B49" s="152" t="s">
        <v>6</v>
      </c>
      <c r="C49" s="153" t="s">
        <v>49</v>
      </c>
      <c r="D49" s="153"/>
      <c r="E49" s="153"/>
      <c r="F49" s="154" t="s">
        <v>17</v>
      </c>
      <c r="G49" s="155"/>
      <c r="H49" s="155"/>
      <c r="I49" s="155">
        <v>11985.63</v>
      </c>
      <c r="J49" s="156">
        <f>IF(I58=0,"",I49/I58*100)</f>
        <v>7.924648586590731</v>
      </c>
    </row>
    <row r="50" spans="1:10" ht="25.5" customHeight="1">
      <c r="A50" s="151"/>
      <c r="B50" s="157" t="s">
        <v>50</v>
      </c>
      <c r="C50" s="158" t="s">
        <v>51</v>
      </c>
      <c r="D50" s="158"/>
      <c r="E50" s="158"/>
      <c r="F50" s="159" t="s">
        <v>17</v>
      </c>
      <c r="G50" s="160"/>
      <c r="H50" s="160"/>
      <c r="I50" s="160">
        <v>2014.62</v>
      </c>
      <c r="J50" s="161">
        <f>IF(I58=0,"",I50/I58*100)</f>
        <v>1.3320247275710513</v>
      </c>
    </row>
    <row r="51" spans="1:10" ht="25.5" customHeight="1">
      <c r="A51" s="151"/>
      <c r="B51" s="157" t="s">
        <v>52</v>
      </c>
      <c r="C51" s="158" t="s">
        <v>53</v>
      </c>
      <c r="D51" s="158"/>
      <c r="E51" s="158"/>
      <c r="F51" s="159" t="s">
        <v>17</v>
      </c>
      <c r="G51" s="160"/>
      <c r="H51" s="160"/>
      <c r="I51" s="160">
        <v>907.2</v>
      </c>
      <c r="J51" s="161">
        <f>IF(I58=0,"",I51/I58*100)</f>
        <v>0.5998217196555469</v>
      </c>
    </row>
    <row r="52" spans="1:10" ht="25.5" customHeight="1">
      <c r="A52" s="151"/>
      <c r="B52" s="157" t="s">
        <v>54</v>
      </c>
      <c r="C52" s="158" t="s">
        <v>55</v>
      </c>
      <c r="D52" s="158"/>
      <c r="E52" s="158"/>
      <c r="F52" s="159" t="s">
        <v>17</v>
      </c>
      <c r="G52" s="160"/>
      <c r="H52" s="160"/>
      <c r="I52" s="160">
        <v>60396.04</v>
      </c>
      <c r="J52" s="161">
        <f>IF(I58=0,"",I52/I58*100)</f>
        <v>39.932602042752634</v>
      </c>
    </row>
    <row r="53" spans="1:10" ht="25.5" customHeight="1">
      <c r="A53" s="151"/>
      <c r="B53" s="157" t="s">
        <v>56</v>
      </c>
      <c r="C53" s="158" t="s">
        <v>57</v>
      </c>
      <c r="D53" s="158"/>
      <c r="E53" s="158"/>
      <c r="F53" s="159" t="s">
        <v>17</v>
      </c>
      <c r="G53" s="160"/>
      <c r="H53" s="160"/>
      <c r="I53" s="160">
        <v>35480</v>
      </c>
      <c r="J53" s="161">
        <f>IF(I58=0,"",I53/I58*100)</f>
        <v>23.458636037675046</v>
      </c>
    </row>
    <row r="54" spans="1:10" ht="25.5" customHeight="1">
      <c r="A54" s="151"/>
      <c r="B54" s="157" t="s">
        <v>58</v>
      </c>
      <c r="C54" s="158" t="s">
        <v>59</v>
      </c>
      <c r="D54" s="158"/>
      <c r="E54" s="158"/>
      <c r="F54" s="159" t="s">
        <v>17</v>
      </c>
      <c r="G54" s="160"/>
      <c r="H54" s="160"/>
      <c r="I54" s="160">
        <v>27196</v>
      </c>
      <c r="J54" s="161">
        <f>IF(I58=0,"",I54/I58*100)</f>
        <v>17.981428006781584</v>
      </c>
    </row>
    <row r="55" spans="1:10" ht="25.5" customHeight="1">
      <c r="A55" s="151"/>
      <c r="B55" s="157" t="s">
        <v>60</v>
      </c>
      <c r="C55" s="158" t="s">
        <v>61</v>
      </c>
      <c r="D55" s="158"/>
      <c r="E55" s="158"/>
      <c r="F55" s="159" t="s">
        <v>17</v>
      </c>
      <c r="G55" s="160"/>
      <c r="H55" s="160"/>
      <c r="I55" s="160">
        <v>1557.73</v>
      </c>
      <c r="J55" s="161">
        <f>IF(I58=0,"",I55/I58*100)</f>
        <v>1.0299385883587246</v>
      </c>
    </row>
    <row r="56" spans="1:10" ht="25.5" customHeight="1">
      <c r="A56" s="151"/>
      <c r="B56" s="157" t="s">
        <v>62</v>
      </c>
      <c r="C56" s="158" t="s">
        <v>63</v>
      </c>
      <c r="D56" s="158"/>
      <c r="E56" s="158"/>
      <c r="F56" s="159" t="s">
        <v>64</v>
      </c>
      <c r="G56" s="160"/>
      <c r="H56" s="160"/>
      <c r="I56" s="160">
        <v>1707.72</v>
      </c>
      <c r="J56" s="161">
        <f>IF(I58=0,"",I56/I58*100)</f>
        <v>1.1291088482034508</v>
      </c>
    </row>
    <row r="57" spans="1:10" ht="25.5" customHeight="1">
      <c r="A57" s="151"/>
      <c r="B57" s="162" t="s">
        <v>22</v>
      </c>
      <c r="C57" s="163" t="s">
        <v>23</v>
      </c>
      <c r="D57" s="163"/>
      <c r="E57" s="163"/>
      <c r="F57" s="164" t="s">
        <v>22</v>
      </c>
      <c r="G57" s="165"/>
      <c r="H57" s="165"/>
      <c r="I57" s="165">
        <v>10000</v>
      </c>
      <c r="J57" s="166">
        <f>IF(I58=0,"",I57/I58*100)</f>
        <v>6.61179144241123</v>
      </c>
    </row>
    <row r="58" spans="1:10" ht="25.5" customHeight="1">
      <c r="A58" s="167"/>
      <c r="B58" s="168" t="s">
        <v>43</v>
      </c>
      <c r="C58" s="169"/>
      <c r="D58" s="170"/>
      <c r="E58" s="170"/>
      <c r="F58" s="171"/>
      <c r="G58" s="172"/>
      <c r="H58" s="172"/>
      <c r="I58" s="172">
        <f>SUM(I49:I57)</f>
        <v>151244.94</v>
      </c>
      <c r="J58" s="173">
        <f>SUM(J49:J57)</f>
        <v>99.99999999999999</v>
      </c>
    </row>
    <row r="59" spans="6:10" ht="12.75">
      <c r="F59" s="174"/>
      <c r="G59" s="175"/>
      <c r="H59" s="174"/>
      <c r="I59" s="175"/>
      <c r="J59" s="176"/>
    </row>
    <row r="60" spans="6:10" ht="12.75">
      <c r="F60" s="174"/>
      <c r="G60" s="175"/>
      <c r="H60" s="174"/>
      <c r="I60" s="175"/>
      <c r="J60" s="176"/>
    </row>
    <row r="61" spans="6:10" ht="12.75">
      <c r="F61" s="174"/>
      <c r="G61" s="175"/>
      <c r="H61" s="174"/>
      <c r="I61" s="175"/>
      <c r="J61" s="176"/>
    </row>
  </sheetData>
  <sheetProtection selectLockedCells="1" selectUnlockedCells="1"/>
  <mergeCells count="46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&amp;L&amp;"Arial CE,obyčejné"&amp;9Zpracováno programem BUILDpower S,  © RTS, a.s.&amp;R&amp;"Arial CE,obyčejné"&amp;9Stránka &amp;P z &amp;N</oddFoot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8" sqref="F8"/>
    </sheetView>
  </sheetViews>
  <sheetFormatPr defaultColWidth="9.140625" defaultRowHeight="12.75"/>
  <cols>
    <col min="1" max="1" width="4.28125" style="177" customWidth="1"/>
    <col min="2" max="2" width="14.421875" style="177" customWidth="1"/>
    <col min="3" max="3" width="38.28125" style="178" customWidth="1"/>
    <col min="4" max="4" width="4.57421875" style="177" customWidth="1"/>
    <col min="5" max="5" width="10.57421875" style="177" customWidth="1"/>
    <col min="6" max="6" width="9.8515625" style="177" customWidth="1"/>
    <col min="7" max="7" width="12.7109375" style="177" customWidth="1"/>
    <col min="8" max="16384" width="9.140625" style="177" customWidth="1"/>
  </cols>
  <sheetData>
    <row r="1" spans="1:7" ht="15">
      <c r="A1" s="179" t="s">
        <v>65</v>
      </c>
      <c r="B1" s="179"/>
      <c r="C1" s="179"/>
      <c r="D1" s="179"/>
      <c r="E1" s="179"/>
      <c r="F1" s="179"/>
      <c r="G1" s="179"/>
    </row>
    <row r="2" spans="1:7" ht="24.75" customHeight="1">
      <c r="A2" s="180" t="s">
        <v>66</v>
      </c>
      <c r="B2" s="181"/>
      <c r="C2" s="182"/>
      <c r="D2" s="182"/>
      <c r="E2" s="182"/>
      <c r="F2" s="182"/>
      <c r="G2" s="182"/>
    </row>
    <row r="3" spans="1:7" ht="24.75" customHeight="1">
      <c r="A3" s="180" t="s">
        <v>67</v>
      </c>
      <c r="B3" s="181"/>
      <c r="C3" s="182"/>
      <c r="D3" s="182"/>
      <c r="E3" s="182"/>
      <c r="F3" s="182"/>
      <c r="G3" s="182"/>
    </row>
    <row r="4" spans="1:7" ht="24.75" customHeight="1">
      <c r="A4" s="180" t="s">
        <v>68</v>
      </c>
      <c r="B4" s="181"/>
      <c r="C4" s="182"/>
      <c r="D4" s="182"/>
      <c r="E4" s="182"/>
      <c r="F4" s="182"/>
      <c r="G4" s="182"/>
    </row>
    <row r="5" spans="2:4" ht="12.75">
      <c r="B5" s="183"/>
      <c r="C5" s="184"/>
      <c r="D5" s="185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CE,obyčejné"&amp;9Zpracováno programem BUILDpower S,  © RTS, a.s.&amp;RStrana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77"/>
  <sheetViews>
    <sheetView tabSelected="1" workbookViewId="0" topLeftCell="A1">
      <selection activeCell="C48" sqref="C48"/>
    </sheetView>
  </sheetViews>
  <sheetFormatPr defaultColWidth="9.140625" defaultRowHeight="12.75" outlineLevelRow="1"/>
  <cols>
    <col min="1" max="1" width="4.28125" style="1" customWidth="1"/>
    <col min="2" max="2" width="14.421875" style="186" customWidth="1"/>
    <col min="3" max="3" width="38.28125" style="186" customWidth="1"/>
    <col min="4" max="4" width="4.57421875" style="1" customWidth="1"/>
    <col min="5" max="5" width="10.57421875" style="1" customWidth="1"/>
    <col min="6" max="6" width="9.8515625" style="1" customWidth="1"/>
    <col min="7" max="7" width="12.7109375" style="1" customWidth="1"/>
    <col min="8" max="19" width="0" style="1" hidden="1" customWidth="1"/>
    <col min="20" max="28" width="8.7109375" style="1" customWidth="1"/>
    <col min="29" max="39" width="0" style="1" hidden="1" customWidth="1"/>
    <col min="40" max="16384" width="8.7109375" style="1" customWidth="1"/>
  </cols>
  <sheetData>
    <row r="1" spans="1:31" ht="15.75" customHeight="1">
      <c r="A1" s="187" t="s">
        <v>65</v>
      </c>
      <c r="B1" s="187"/>
      <c r="C1" s="187"/>
      <c r="D1" s="187"/>
      <c r="E1" s="187"/>
      <c r="F1" s="187"/>
      <c r="G1" s="187"/>
      <c r="AE1" s="1" t="s">
        <v>69</v>
      </c>
    </row>
    <row r="2" spans="1:31" ht="24.75" customHeight="1">
      <c r="A2" s="180" t="s">
        <v>66</v>
      </c>
      <c r="B2" s="181" t="s">
        <v>3</v>
      </c>
      <c r="C2" s="188" t="s">
        <v>70</v>
      </c>
      <c r="D2" s="188"/>
      <c r="E2" s="188"/>
      <c r="F2" s="188"/>
      <c r="G2" s="188"/>
      <c r="AE2" s="1" t="s">
        <v>71</v>
      </c>
    </row>
    <row r="3" spans="1:31" ht="24.75" customHeight="1">
      <c r="A3" s="180" t="s">
        <v>67</v>
      </c>
      <c r="B3" s="181" t="s">
        <v>6</v>
      </c>
      <c r="C3" s="188" t="s">
        <v>72</v>
      </c>
      <c r="D3" s="188"/>
      <c r="E3" s="188"/>
      <c r="F3" s="188"/>
      <c r="G3" s="188"/>
      <c r="AE3" s="1" t="s">
        <v>73</v>
      </c>
    </row>
    <row r="4" spans="1:31" ht="24.75" customHeight="1">
      <c r="A4" s="189" t="s">
        <v>68</v>
      </c>
      <c r="B4" s="190" t="s">
        <v>6</v>
      </c>
      <c r="C4" s="191" t="s">
        <v>7</v>
      </c>
      <c r="D4" s="191"/>
      <c r="E4" s="191"/>
      <c r="F4" s="191"/>
      <c r="G4" s="191"/>
      <c r="AE4" s="1" t="s">
        <v>74</v>
      </c>
    </row>
    <row r="5" ht="12.75">
      <c r="D5" s="192"/>
    </row>
    <row r="6" spans="1:19" ht="36.75">
      <c r="A6" s="193" t="s">
        <v>75</v>
      </c>
      <c r="B6" s="194" t="s">
        <v>76</v>
      </c>
      <c r="C6" s="194" t="s">
        <v>77</v>
      </c>
      <c r="D6" s="195" t="s">
        <v>78</v>
      </c>
      <c r="E6" s="193" t="s">
        <v>79</v>
      </c>
      <c r="F6" s="196" t="s">
        <v>80</v>
      </c>
      <c r="G6" s="193" t="s">
        <v>81</v>
      </c>
      <c r="H6" s="197" t="s">
        <v>82</v>
      </c>
      <c r="I6" s="197" t="s">
        <v>83</v>
      </c>
      <c r="J6" s="197" t="s">
        <v>84</v>
      </c>
      <c r="K6" s="197" t="s">
        <v>85</v>
      </c>
      <c r="L6" s="197" t="s">
        <v>86</v>
      </c>
      <c r="M6" s="197" t="s">
        <v>87</v>
      </c>
      <c r="N6" s="197" t="s">
        <v>88</v>
      </c>
      <c r="O6" s="197" t="s">
        <v>89</v>
      </c>
      <c r="P6" s="197" t="s">
        <v>90</v>
      </c>
      <c r="Q6" s="197" t="s">
        <v>91</v>
      </c>
      <c r="R6" s="197" t="s">
        <v>92</v>
      </c>
      <c r="S6" s="197" t="s">
        <v>93</v>
      </c>
    </row>
    <row r="7" spans="1:31" ht="12.75">
      <c r="A7" s="198" t="s">
        <v>94</v>
      </c>
      <c r="B7" s="199" t="s">
        <v>6</v>
      </c>
      <c r="C7" s="200" t="s">
        <v>49</v>
      </c>
      <c r="D7" s="201"/>
      <c r="E7" s="202"/>
      <c r="F7" s="203"/>
      <c r="G7" s="203">
        <f>SUM(G8:G25)</f>
        <v>0</v>
      </c>
      <c r="H7" s="203"/>
      <c r="I7" s="203">
        <f>SUM(I8:I25)</f>
        <v>3450.11</v>
      </c>
      <c r="J7" s="203"/>
      <c r="K7" s="203">
        <f>SUM(K8:K25)</f>
        <v>8535.52</v>
      </c>
      <c r="L7" s="203"/>
      <c r="M7" s="203">
        <f>SUM(M8:M25)</f>
        <v>0</v>
      </c>
      <c r="N7" s="203"/>
      <c r="O7" s="203">
        <f>SUM(O8:O25)</f>
        <v>0.17</v>
      </c>
      <c r="P7" s="203"/>
      <c r="Q7" s="203">
        <f>SUM(Q8:Q25)</f>
        <v>7.98</v>
      </c>
      <c r="R7" s="204"/>
      <c r="S7" s="203"/>
      <c r="AE7" s="1" t="s">
        <v>95</v>
      </c>
    </row>
    <row r="8" spans="1:60" ht="12.75" outlineLevel="1">
      <c r="A8" s="205">
        <v>1</v>
      </c>
      <c r="B8" s="206" t="s">
        <v>96</v>
      </c>
      <c r="C8" s="207" t="s">
        <v>97</v>
      </c>
      <c r="D8" s="208" t="s">
        <v>98</v>
      </c>
      <c r="E8" s="209">
        <v>16.8</v>
      </c>
      <c r="F8" s="210"/>
      <c r="G8" s="210"/>
      <c r="H8" s="210">
        <v>0</v>
      </c>
      <c r="I8" s="210">
        <f aca="true" t="shared" si="0" ref="I8:I25">ROUND(E8*H8,2)</f>
        <v>0</v>
      </c>
      <c r="J8" s="210">
        <v>8</v>
      </c>
      <c r="K8" s="210">
        <f aca="true" t="shared" si="1" ref="K8:K25">ROUND(E8*J8,2)</f>
        <v>134.4</v>
      </c>
      <c r="L8" s="210">
        <v>21</v>
      </c>
      <c r="M8" s="210">
        <f aca="true" t="shared" si="2" ref="M8:M25">G8*(1+L8/100)</f>
        <v>0</v>
      </c>
      <c r="N8" s="210">
        <v>0</v>
      </c>
      <c r="O8" s="210">
        <f aca="true" t="shared" si="3" ref="O8:O25">ROUND(E8*N8,2)</f>
        <v>0</v>
      </c>
      <c r="P8" s="210">
        <v>0.24</v>
      </c>
      <c r="Q8" s="210">
        <f aca="true" t="shared" si="4" ref="Q8:Q25">ROUND(E8*P8,2)</f>
        <v>4.03</v>
      </c>
      <c r="R8" s="211" t="s">
        <v>99</v>
      </c>
      <c r="S8" s="210" t="s">
        <v>100</v>
      </c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 t="s">
        <v>101</v>
      </c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</row>
    <row r="9" spans="1:60" ht="12.75" outlineLevel="1">
      <c r="A9" s="205">
        <v>2</v>
      </c>
      <c r="B9" s="206" t="s">
        <v>102</v>
      </c>
      <c r="C9" s="207" t="s">
        <v>103</v>
      </c>
      <c r="D9" s="208" t="s">
        <v>98</v>
      </c>
      <c r="E9" s="209">
        <v>16.8</v>
      </c>
      <c r="F9" s="210"/>
      <c r="G9" s="210"/>
      <c r="H9" s="210">
        <v>0</v>
      </c>
      <c r="I9" s="210">
        <f t="shared" si="0"/>
        <v>0</v>
      </c>
      <c r="J9" s="210">
        <v>14</v>
      </c>
      <c r="K9" s="210">
        <f t="shared" si="1"/>
        <v>235.2</v>
      </c>
      <c r="L9" s="210">
        <v>21</v>
      </c>
      <c r="M9" s="210">
        <f t="shared" si="2"/>
        <v>0</v>
      </c>
      <c r="N9" s="210">
        <v>0</v>
      </c>
      <c r="O9" s="210">
        <f t="shared" si="3"/>
        <v>0</v>
      </c>
      <c r="P9" s="210">
        <v>0.23500000000000001</v>
      </c>
      <c r="Q9" s="210">
        <f t="shared" si="4"/>
        <v>3.95</v>
      </c>
      <c r="R9" s="211" t="s">
        <v>99</v>
      </c>
      <c r="S9" s="210" t="s">
        <v>100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101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.75" outlineLevel="1">
      <c r="A10" s="205">
        <v>3</v>
      </c>
      <c r="B10" s="206" t="s">
        <v>104</v>
      </c>
      <c r="C10" s="207" t="s">
        <v>105</v>
      </c>
      <c r="D10" s="208" t="s">
        <v>106</v>
      </c>
      <c r="E10" s="209">
        <v>10</v>
      </c>
      <c r="F10" s="210"/>
      <c r="G10" s="210"/>
      <c r="H10" s="210">
        <v>311.53</v>
      </c>
      <c r="I10" s="210">
        <f t="shared" si="0"/>
        <v>3115.3</v>
      </c>
      <c r="J10" s="210">
        <v>391.47</v>
      </c>
      <c r="K10" s="210">
        <f t="shared" si="1"/>
        <v>3914.7</v>
      </c>
      <c r="L10" s="210">
        <v>21</v>
      </c>
      <c r="M10" s="210">
        <f t="shared" si="2"/>
        <v>0</v>
      </c>
      <c r="N10" s="210">
        <v>0.01721</v>
      </c>
      <c r="O10" s="210">
        <f t="shared" si="3"/>
        <v>0.17</v>
      </c>
      <c r="P10" s="210">
        <v>0</v>
      </c>
      <c r="Q10" s="210">
        <f t="shared" si="4"/>
        <v>0</v>
      </c>
      <c r="R10" s="211" t="s">
        <v>107</v>
      </c>
      <c r="S10" s="210" t="s">
        <v>100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108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12.75" outlineLevel="1">
      <c r="A11" s="205">
        <v>4</v>
      </c>
      <c r="B11" s="206" t="s">
        <v>109</v>
      </c>
      <c r="C11" s="207" t="s">
        <v>110</v>
      </c>
      <c r="D11" s="208" t="s">
        <v>111</v>
      </c>
      <c r="E11" s="209">
        <v>24</v>
      </c>
      <c r="F11" s="210"/>
      <c r="G11" s="210"/>
      <c r="H11" s="210">
        <v>0</v>
      </c>
      <c r="I11" s="210">
        <f t="shared" si="0"/>
        <v>0</v>
      </c>
      <c r="J11" s="210">
        <v>33</v>
      </c>
      <c r="K11" s="210">
        <f t="shared" si="1"/>
        <v>792</v>
      </c>
      <c r="L11" s="210">
        <v>21</v>
      </c>
      <c r="M11" s="210">
        <f t="shared" si="2"/>
        <v>0</v>
      </c>
      <c r="N11" s="210">
        <v>0</v>
      </c>
      <c r="O11" s="210">
        <f t="shared" si="3"/>
        <v>0</v>
      </c>
      <c r="P11" s="210">
        <v>0</v>
      </c>
      <c r="Q11" s="210">
        <f t="shared" si="4"/>
        <v>0</v>
      </c>
      <c r="R11" s="211" t="s">
        <v>107</v>
      </c>
      <c r="S11" s="210" t="s">
        <v>100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101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2.75" outlineLevel="1">
      <c r="A12" s="205">
        <v>5</v>
      </c>
      <c r="B12" s="206" t="s">
        <v>112</v>
      </c>
      <c r="C12" s="207" t="s">
        <v>113</v>
      </c>
      <c r="D12" s="208" t="s">
        <v>114</v>
      </c>
      <c r="E12" s="209">
        <v>3</v>
      </c>
      <c r="F12" s="210"/>
      <c r="G12" s="210"/>
      <c r="H12" s="210">
        <v>0</v>
      </c>
      <c r="I12" s="210">
        <f t="shared" si="0"/>
        <v>0</v>
      </c>
      <c r="J12" s="210">
        <v>29</v>
      </c>
      <c r="K12" s="210">
        <f t="shared" si="1"/>
        <v>87</v>
      </c>
      <c r="L12" s="210">
        <v>21</v>
      </c>
      <c r="M12" s="210">
        <f t="shared" si="2"/>
        <v>0</v>
      </c>
      <c r="N12" s="210">
        <v>0</v>
      </c>
      <c r="O12" s="210">
        <f t="shared" si="3"/>
        <v>0</v>
      </c>
      <c r="P12" s="210">
        <v>0</v>
      </c>
      <c r="Q12" s="210">
        <f t="shared" si="4"/>
        <v>0</v>
      </c>
      <c r="R12" s="211" t="s">
        <v>107</v>
      </c>
      <c r="S12" s="210" t="s">
        <v>100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101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12.75" outlineLevel="1">
      <c r="A13" s="205">
        <v>6</v>
      </c>
      <c r="B13" s="206" t="s">
        <v>115</v>
      </c>
      <c r="C13" s="207" t="s">
        <v>116</v>
      </c>
      <c r="D13" s="208" t="s">
        <v>106</v>
      </c>
      <c r="E13" s="209">
        <v>2</v>
      </c>
      <c r="F13" s="210"/>
      <c r="G13" s="210"/>
      <c r="H13" s="210">
        <v>56.27</v>
      </c>
      <c r="I13" s="210">
        <f t="shared" si="0"/>
        <v>112.54</v>
      </c>
      <c r="J13" s="210">
        <v>96.73</v>
      </c>
      <c r="K13" s="210">
        <f t="shared" si="1"/>
        <v>193.46</v>
      </c>
      <c r="L13" s="210">
        <v>21</v>
      </c>
      <c r="M13" s="210">
        <f t="shared" si="2"/>
        <v>0</v>
      </c>
      <c r="N13" s="210">
        <v>0</v>
      </c>
      <c r="O13" s="210">
        <f t="shared" si="3"/>
        <v>0</v>
      </c>
      <c r="P13" s="210">
        <v>0</v>
      </c>
      <c r="Q13" s="210">
        <f t="shared" si="4"/>
        <v>0</v>
      </c>
      <c r="R13" s="211" t="s">
        <v>107</v>
      </c>
      <c r="S13" s="210" t="s">
        <v>100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101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12.75" outlineLevel="1">
      <c r="A14" s="205">
        <v>7</v>
      </c>
      <c r="B14" s="206" t="s">
        <v>117</v>
      </c>
      <c r="C14" s="207" t="s">
        <v>118</v>
      </c>
      <c r="D14" s="208" t="s">
        <v>106</v>
      </c>
      <c r="E14" s="209">
        <v>1</v>
      </c>
      <c r="F14" s="210"/>
      <c r="G14" s="210"/>
      <c r="H14" s="210">
        <v>59.4</v>
      </c>
      <c r="I14" s="210">
        <f t="shared" si="0"/>
        <v>59.4</v>
      </c>
      <c r="J14" s="210">
        <v>101.6</v>
      </c>
      <c r="K14" s="210">
        <f t="shared" si="1"/>
        <v>101.6</v>
      </c>
      <c r="L14" s="210">
        <v>21</v>
      </c>
      <c r="M14" s="210">
        <f t="shared" si="2"/>
        <v>0</v>
      </c>
      <c r="N14" s="210">
        <v>0</v>
      </c>
      <c r="O14" s="210">
        <f t="shared" si="3"/>
        <v>0</v>
      </c>
      <c r="P14" s="210">
        <v>0</v>
      </c>
      <c r="Q14" s="210">
        <f t="shared" si="4"/>
        <v>0</v>
      </c>
      <c r="R14" s="211" t="s">
        <v>107</v>
      </c>
      <c r="S14" s="210" t="s">
        <v>100</v>
      </c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101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12.75" outlineLevel="1">
      <c r="A15" s="205">
        <v>8</v>
      </c>
      <c r="B15" s="206" t="s">
        <v>119</v>
      </c>
      <c r="C15" s="207" t="s">
        <v>120</v>
      </c>
      <c r="D15" s="208" t="s">
        <v>121</v>
      </c>
      <c r="E15" s="209">
        <v>2.168</v>
      </c>
      <c r="F15" s="210"/>
      <c r="G15" s="210"/>
      <c r="H15" s="210">
        <v>0</v>
      </c>
      <c r="I15" s="210">
        <f t="shared" si="0"/>
        <v>0</v>
      </c>
      <c r="J15" s="210">
        <v>90</v>
      </c>
      <c r="K15" s="210">
        <f t="shared" si="1"/>
        <v>195.12</v>
      </c>
      <c r="L15" s="210">
        <v>21</v>
      </c>
      <c r="M15" s="210">
        <f t="shared" si="2"/>
        <v>0</v>
      </c>
      <c r="N15" s="210">
        <v>0</v>
      </c>
      <c r="O15" s="210">
        <f t="shared" si="3"/>
        <v>0</v>
      </c>
      <c r="P15" s="210">
        <v>0</v>
      </c>
      <c r="Q15" s="210">
        <f t="shared" si="4"/>
        <v>0</v>
      </c>
      <c r="R15" s="211" t="s">
        <v>107</v>
      </c>
      <c r="S15" s="210" t="s">
        <v>100</v>
      </c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101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.75" outlineLevel="1">
      <c r="A16" s="205">
        <v>9</v>
      </c>
      <c r="B16" s="206" t="s">
        <v>122</v>
      </c>
      <c r="C16" s="207" t="s">
        <v>123</v>
      </c>
      <c r="D16" s="208" t="s">
        <v>121</v>
      </c>
      <c r="E16" s="209">
        <v>2.168</v>
      </c>
      <c r="F16" s="210"/>
      <c r="G16" s="210"/>
      <c r="H16" s="210">
        <v>0</v>
      </c>
      <c r="I16" s="210">
        <f t="shared" si="0"/>
        <v>0</v>
      </c>
      <c r="J16" s="210">
        <v>146</v>
      </c>
      <c r="K16" s="210">
        <f t="shared" si="1"/>
        <v>316.53</v>
      </c>
      <c r="L16" s="210">
        <v>21</v>
      </c>
      <c r="M16" s="210">
        <f t="shared" si="2"/>
        <v>0</v>
      </c>
      <c r="N16" s="210">
        <v>0</v>
      </c>
      <c r="O16" s="210">
        <f t="shared" si="3"/>
        <v>0</v>
      </c>
      <c r="P16" s="210">
        <v>0</v>
      </c>
      <c r="Q16" s="210">
        <f t="shared" si="4"/>
        <v>0</v>
      </c>
      <c r="R16" s="211" t="s">
        <v>107</v>
      </c>
      <c r="S16" s="210" t="s">
        <v>100</v>
      </c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108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.75" outlineLevel="1">
      <c r="A17" s="205">
        <v>10</v>
      </c>
      <c r="B17" s="206" t="s">
        <v>124</v>
      </c>
      <c r="C17" s="207" t="s">
        <v>125</v>
      </c>
      <c r="D17" s="208" t="s">
        <v>121</v>
      </c>
      <c r="E17" s="209">
        <v>2.168</v>
      </c>
      <c r="F17" s="210"/>
      <c r="G17" s="210"/>
      <c r="H17" s="210">
        <v>0</v>
      </c>
      <c r="I17" s="210">
        <f t="shared" si="0"/>
        <v>0</v>
      </c>
      <c r="J17" s="210">
        <v>10</v>
      </c>
      <c r="K17" s="210">
        <f t="shared" si="1"/>
        <v>21.68</v>
      </c>
      <c r="L17" s="210">
        <v>21</v>
      </c>
      <c r="M17" s="210">
        <f t="shared" si="2"/>
        <v>0</v>
      </c>
      <c r="N17" s="210">
        <v>0</v>
      </c>
      <c r="O17" s="210">
        <f t="shared" si="3"/>
        <v>0</v>
      </c>
      <c r="P17" s="210">
        <v>0</v>
      </c>
      <c r="Q17" s="210">
        <f t="shared" si="4"/>
        <v>0</v>
      </c>
      <c r="R17" s="211" t="s">
        <v>107</v>
      </c>
      <c r="S17" s="210" t="s">
        <v>100</v>
      </c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101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12.75" outlineLevel="1">
      <c r="A18" s="205">
        <v>11</v>
      </c>
      <c r="B18" s="206" t="s">
        <v>126</v>
      </c>
      <c r="C18" s="207" t="s">
        <v>127</v>
      </c>
      <c r="D18" s="208" t="s">
        <v>98</v>
      </c>
      <c r="E18" s="209">
        <v>14.35</v>
      </c>
      <c r="F18" s="210"/>
      <c r="G18" s="210"/>
      <c r="H18" s="210">
        <v>11.35</v>
      </c>
      <c r="I18" s="210">
        <f t="shared" si="0"/>
        <v>162.87</v>
      </c>
      <c r="J18" s="210">
        <v>58.65</v>
      </c>
      <c r="K18" s="210">
        <f t="shared" si="1"/>
        <v>841.63</v>
      </c>
      <c r="L18" s="210">
        <v>21</v>
      </c>
      <c r="M18" s="210">
        <f t="shared" si="2"/>
        <v>0</v>
      </c>
      <c r="N18" s="210">
        <v>0</v>
      </c>
      <c r="O18" s="210">
        <f t="shared" si="3"/>
        <v>0</v>
      </c>
      <c r="P18" s="210">
        <v>0</v>
      </c>
      <c r="Q18" s="210">
        <f t="shared" si="4"/>
        <v>0</v>
      </c>
      <c r="R18" s="211" t="s">
        <v>107</v>
      </c>
      <c r="S18" s="210" t="s">
        <v>100</v>
      </c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101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12.75" outlineLevel="1">
      <c r="A19" s="205">
        <v>12</v>
      </c>
      <c r="B19" s="206" t="s">
        <v>128</v>
      </c>
      <c r="C19" s="207" t="s">
        <v>129</v>
      </c>
      <c r="D19" s="208" t="s">
        <v>98</v>
      </c>
      <c r="E19" s="209">
        <v>14.35</v>
      </c>
      <c r="F19" s="210"/>
      <c r="G19" s="210"/>
      <c r="H19" s="210">
        <v>0</v>
      </c>
      <c r="I19" s="210">
        <f t="shared" si="0"/>
        <v>0</v>
      </c>
      <c r="J19" s="210">
        <v>21</v>
      </c>
      <c r="K19" s="210">
        <f t="shared" si="1"/>
        <v>301.35</v>
      </c>
      <c r="L19" s="210">
        <v>21</v>
      </c>
      <c r="M19" s="210">
        <f t="shared" si="2"/>
        <v>0</v>
      </c>
      <c r="N19" s="210">
        <v>0</v>
      </c>
      <c r="O19" s="210">
        <f t="shared" si="3"/>
        <v>0</v>
      </c>
      <c r="P19" s="210">
        <v>0</v>
      </c>
      <c r="Q19" s="210">
        <f t="shared" si="4"/>
        <v>0</v>
      </c>
      <c r="R19" s="211" t="s">
        <v>107</v>
      </c>
      <c r="S19" s="210" t="s">
        <v>100</v>
      </c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101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12.75" outlineLevel="1">
      <c r="A20" s="205">
        <v>13</v>
      </c>
      <c r="B20" s="206" t="s">
        <v>130</v>
      </c>
      <c r="C20" s="207" t="s">
        <v>131</v>
      </c>
      <c r="D20" s="208" t="s">
        <v>121</v>
      </c>
      <c r="E20" s="209">
        <v>2.168</v>
      </c>
      <c r="F20" s="210"/>
      <c r="G20" s="210"/>
      <c r="H20" s="210">
        <v>0</v>
      </c>
      <c r="I20" s="210">
        <f t="shared" si="0"/>
        <v>0</v>
      </c>
      <c r="J20" s="210">
        <v>32</v>
      </c>
      <c r="K20" s="210">
        <f t="shared" si="1"/>
        <v>69.38</v>
      </c>
      <c r="L20" s="210">
        <v>21</v>
      </c>
      <c r="M20" s="210">
        <f t="shared" si="2"/>
        <v>0</v>
      </c>
      <c r="N20" s="210">
        <v>0</v>
      </c>
      <c r="O20" s="210">
        <f t="shared" si="3"/>
        <v>0</v>
      </c>
      <c r="P20" s="210">
        <v>0</v>
      </c>
      <c r="Q20" s="210">
        <f t="shared" si="4"/>
        <v>0</v>
      </c>
      <c r="R20" s="211" t="s">
        <v>107</v>
      </c>
      <c r="S20" s="210" t="s">
        <v>100</v>
      </c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101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12.75" outlineLevel="1">
      <c r="A21" s="205">
        <v>14</v>
      </c>
      <c r="B21" s="206" t="s">
        <v>132</v>
      </c>
      <c r="C21" s="207" t="s">
        <v>133</v>
      </c>
      <c r="D21" s="208" t="s">
        <v>121</v>
      </c>
      <c r="E21" s="209">
        <v>2.168</v>
      </c>
      <c r="F21" s="210"/>
      <c r="G21" s="210"/>
      <c r="H21" s="210">
        <v>0</v>
      </c>
      <c r="I21" s="210">
        <f t="shared" si="0"/>
        <v>0</v>
      </c>
      <c r="J21" s="210">
        <v>79</v>
      </c>
      <c r="K21" s="210">
        <f t="shared" si="1"/>
        <v>171.27</v>
      </c>
      <c r="L21" s="210">
        <v>21</v>
      </c>
      <c r="M21" s="210">
        <f t="shared" si="2"/>
        <v>0</v>
      </c>
      <c r="N21" s="210">
        <v>0</v>
      </c>
      <c r="O21" s="210">
        <f t="shared" si="3"/>
        <v>0</v>
      </c>
      <c r="P21" s="210">
        <v>0</v>
      </c>
      <c r="Q21" s="210">
        <f t="shared" si="4"/>
        <v>0</v>
      </c>
      <c r="R21" s="211" t="s">
        <v>107</v>
      </c>
      <c r="S21" s="210" t="s">
        <v>100</v>
      </c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101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.75" outlineLevel="1">
      <c r="A22" s="205">
        <v>15</v>
      </c>
      <c r="B22" s="206" t="s">
        <v>134</v>
      </c>
      <c r="C22" s="207" t="s">
        <v>135</v>
      </c>
      <c r="D22" s="208" t="s">
        <v>121</v>
      </c>
      <c r="E22" s="209">
        <v>2.168</v>
      </c>
      <c r="F22" s="210"/>
      <c r="G22" s="210"/>
      <c r="H22" s="210">
        <v>0</v>
      </c>
      <c r="I22" s="210">
        <f t="shared" si="0"/>
        <v>0</v>
      </c>
      <c r="J22" s="210">
        <v>70</v>
      </c>
      <c r="K22" s="210">
        <f t="shared" si="1"/>
        <v>151.76</v>
      </c>
      <c r="L22" s="210">
        <v>21</v>
      </c>
      <c r="M22" s="210">
        <f t="shared" si="2"/>
        <v>0</v>
      </c>
      <c r="N22" s="210">
        <v>0</v>
      </c>
      <c r="O22" s="210">
        <f t="shared" si="3"/>
        <v>0</v>
      </c>
      <c r="P22" s="210">
        <v>0</v>
      </c>
      <c r="Q22" s="210">
        <f t="shared" si="4"/>
        <v>0</v>
      </c>
      <c r="R22" s="211" t="s">
        <v>107</v>
      </c>
      <c r="S22" s="210" t="s">
        <v>100</v>
      </c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101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12.75" outlineLevel="1">
      <c r="A23" s="205">
        <v>16</v>
      </c>
      <c r="B23" s="206" t="s">
        <v>136</v>
      </c>
      <c r="C23" s="207" t="s">
        <v>137</v>
      </c>
      <c r="D23" s="208" t="s">
        <v>121</v>
      </c>
      <c r="E23" s="209">
        <v>2.168</v>
      </c>
      <c r="F23" s="210"/>
      <c r="G23" s="210"/>
      <c r="H23" s="210">
        <v>0</v>
      </c>
      <c r="I23" s="210">
        <f t="shared" si="0"/>
        <v>0</v>
      </c>
      <c r="J23" s="210">
        <v>7</v>
      </c>
      <c r="K23" s="210">
        <f t="shared" si="1"/>
        <v>15.18</v>
      </c>
      <c r="L23" s="210">
        <v>21</v>
      </c>
      <c r="M23" s="210">
        <f t="shared" si="2"/>
        <v>0</v>
      </c>
      <c r="N23" s="210">
        <v>0</v>
      </c>
      <c r="O23" s="210">
        <f t="shared" si="3"/>
        <v>0</v>
      </c>
      <c r="P23" s="210">
        <v>0</v>
      </c>
      <c r="Q23" s="210">
        <f t="shared" si="4"/>
        <v>0</v>
      </c>
      <c r="R23" s="211" t="s">
        <v>138</v>
      </c>
      <c r="S23" s="210" t="s">
        <v>100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101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12.75" outlineLevel="1">
      <c r="A24" s="205">
        <v>17</v>
      </c>
      <c r="B24" s="206" t="s">
        <v>139</v>
      </c>
      <c r="C24" s="207" t="s">
        <v>140</v>
      </c>
      <c r="D24" s="208" t="s">
        <v>98</v>
      </c>
      <c r="E24" s="209">
        <v>20</v>
      </c>
      <c r="F24" s="210"/>
      <c r="G24" s="210"/>
      <c r="H24" s="210">
        <v>0</v>
      </c>
      <c r="I24" s="210">
        <f t="shared" si="0"/>
        <v>0</v>
      </c>
      <c r="J24" s="210">
        <v>42.4</v>
      </c>
      <c r="K24" s="210">
        <f t="shared" si="1"/>
        <v>848</v>
      </c>
      <c r="L24" s="210">
        <v>21</v>
      </c>
      <c r="M24" s="210">
        <f t="shared" si="2"/>
        <v>0</v>
      </c>
      <c r="N24" s="210">
        <v>0</v>
      </c>
      <c r="O24" s="210">
        <f t="shared" si="3"/>
        <v>0</v>
      </c>
      <c r="P24" s="210">
        <v>0</v>
      </c>
      <c r="Q24" s="210">
        <f t="shared" si="4"/>
        <v>0</v>
      </c>
      <c r="R24" s="211" t="s">
        <v>107</v>
      </c>
      <c r="S24" s="210" t="s">
        <v>100</v>
      </c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108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12.75" outlineLevel="1">
      <c r="A25" s="205">
        <v>18</v>
      </c>
      <c r="B25" s="206" t="s">
        <v>141</v>
      </c>
      <c r="C25" s="207" t="s">
        <v>142</v>
      </c>
      <c r="D25" s="208" t="s">
        <v>121</v>
      </c>
      <c r="E25" s="209">
        <v>2.168</v>
      </c>
      <c r="F25" s="210"/>
      <c r="G25" s="210"/>
      <c r="H25" s="210">
        <v>0</v>
      </c>
      <c r="I25" s="210">
        <f t="shared" si="0"/>
        <v>0</v>
      </c>
      <c r="J25" s="210">
        <v>67</v>
      </c>
      <c r="K25" s="210">
        <f t="shared" si="1"/>
        <v>145.26</v>
      </c>
      <c r="L25" s="210">
        <v>21</v>
      </c>
      <c r="M25" s="210">
        <f t="shared" si="2"/>
        <v>0</v>
      </c>
      <c r="N25" s="210">
        <v>0</v>
      </c>
      <c r="O25" s="210">
        <f t="shared" si="3"/>
        <v>0</v>
      </c>
      <c r="P25" s="210">
        <v>0</v>
      </c>
      <c r="Q25" s="210">
        <f t="shared" si="4"/>
        <v>0</v>
      </c>
      <c r="R25" s="211"/>
      <c r="S25" s="210" t="s">
        <v>143</v>
      </c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101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31" ht="12.75">
      <c r="A26" s="213" t="s">
        <v>94</v>
      </c>
      <c r="B26" s="214" t="s">
        <v>50</v>
      </c>
      <c r="C26" s="215" t="s">
        <v>51</v>
      </c>
      <c r="D26" s="216"/>
      <c r="E26" s="217"/>
      <c r="F26" s="218"/>
      <c r="G26" s="218"/>
      <c r="H26" s="218"/>
      <c r="I26" s="218">
        <f>SUM(I27:I28)</f>
        <v>0</v>
      </c>
      <c r="J26" s="218"/>
      <c r="K26" s="218">
        <f>SUM(K27:K28)</f>
        <v>2014.6200000000001</v>
      </c>
      <c r="L26" s="218"/>
      <c r="M26" s="218">
        <f>SUM(M27:M28)</f>
        <v>0</v>
      </c>
      <c r="N26" s="218"/>
      <c r="O26" s="218">
        <f>SUM(O27:O28)</f>
        <v>3.53</v>
      </c>
      <c r="P26" s="218"/>
      <c r="Q26" s="218">
        <f>SUM(Q27:Q28)</f>
        <v>0</v>
      </c>
      <c r="R26" s="219"/>
      <c r="S26" s="218"/>
      <c r="AE26" s="1" t="s">
        <v>95</v>
      </c>
    </row>
    <row r="27" spans="1:60" ht="12.75" outlineLevel="1">
      <c r="A27" s="205">
        <v>19</v>
      </c>
      <c r="B27" s="206" t="s">
        <v>144</v>
      </c>
      <c r="C27" s="207" t="s">
        <v>145</v>
      </c>
      <c r="D27" s="208" t="s">
        <v>98</v>
      </c>
      <c r="E27" s="209">
        <v>38.2</v>
      </c>
      <c r="F27" s="210"/>
      <c r="G27" s="210"/>
      <c r="H27" s="210">
        <v>0</v>
      </c>
      <c r="I27" s="210">
        <f>ROUND(E27*H27,2)</f>
        <v>0</v>
      </c>
      <c r="J27" s="210">
        <v>6</v>
      </c>
      <c r="K27" s="210">
        <f>ROUND(E27*J27,2)</f>
        <v>229.2</v>
      </c>
      <c r="L27" s="210">
        <v>21</v>
      </c>
      <c r="M27" s="210">
        <f>G27*(1+L27/100)</f>
        <v>0</v>
      </c>
      <c r="N27" s="210">
        <v>0</v>
      </c>
      <c r="O27" s="210">
        <f>ROUND(E27*N27,2)</f>
        <v>0</v>
      </c>
      <c r="P27" s="210">
        <v>0</v>
      </c>
      <c r="Q27" s="210">
        <f>ROUND(E27*P27,2)</f>
        <v>0</v>
      </c>
      <c r="R27" s="211" t="s">
        <v>107</v>
      </c>
      <c r="S27" s="210" t="s">
        <v>100</v>
      </c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101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12.75" outlineLevel="1">
      <c r="A28" s="205">
        <v>20</v>
      </c>
      <c r="B28" s="206" t="s">
        <v>146</v>
      </c>
      <c r="C28" s="207" t="s">
        <v>147</v>
      </c>
      <c r="D28" s="208" t="s">
        <v>121</v>
      </c>
      <c r="E28" s="209">
        <v>1.82</v>
      </c>
      <c r="F28" s="210"/>
      <c r="G28" s="210"/>
      <c r="H28" s="210">
        <v>0</v>
      </c>
      <c r="I28" s="210">
        <f>ROUND(E28*H28,2)</f>
        <v>0</v>
      </c>
      <c r="J28" s="210">
        <v>981</v>
      </c>
      <c r="K28" s="210">
        <f>ROUND(E28*J28,2)</f>
        <v>1785.42</v>
      </c>
      <c r="L28" s="210">
        <v>21</v>
      </c>
      <c r="M28" s="210">
        <f>G28*(1+L28/100)</f>
        <v>0</v>
      </c>
      <c r="N28" s="210">
        <v>1.9397000000000002</v>
      </c>
      <c r="O28" s="210">
        <f>ROUND(E28*N28,2)</f>
        <v>3.53</v>
      </c>
      <c r="P28" s="210">
        <v>0</v>
      </c>
      <c r="Q28" s="210">
        <f>ROUND(E28*P28,2)</f>
        <v>0</v>
      </c>
      <c r="R28" s="211" t="s">
        <v>148</v>
      </c>
      <c r="S28" s="210" t="s">
        <v>100</v>
      </c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101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31" ht="12.75">
      <c r="A29" s="213" t="s">
        <v>94</v>
      </c>
      <c r="B29" s="214" t="s">
        <v>52</v>
      </c>
      <c r="C29" s="215" t="s">
        <v>53</v>
      </c>
      <c r="D29" s="216"/>
      <c r="E29" s="217"/>
      <c r="F29" s="218"/>
      <c r="G29" s="218"/>
      <c r="H29" s="218"/>
      <c r="I29" s="218">
        <f>SUM(I30:I31)</f>
        <v>447.88</v>
      </c>
      <c r="J29" s="218"/>
      <c r="K29" s="218">
        <f>SUM(K30:K31)</f>
        <v>459.32</v>
      </c>
      <c r="L29" s="218"/>
      <c r="M29" s="218">
        <f>SUM(M30:M31)</f>
        <v>0</v>
      </c>
      <c r="N29" s="218"/>
      <c r="O29" s="218">
        <f>SUM(O30:O31)</f>
        <v>0</v>
      </c>
      <c r="P29" s="218"/>
      <c r="Q29" s="218">
        <f>SUM(Q30:Q31)</f>
        <v>0</v>
      </c>
      <c r="R29" s="219"/>
      <c r="S29" s="218"/>
      <c r="AE29" s="1" t="s">
        <v>95</v>
      </c>
    </row>
    <row r="30" spans="1:60" ht="12.75" outlineLevel="1">
      <c r="A30" s="205">
        <v>21</v>
      </c>
      <c r="B30" s="206" t="s">
        <v>149</v>
      </c>
      <c r="C30" s="207" t="s">
        <v>150</v>
      </c>
      <c r="D30" s="208" t="s">
        <v>98</v>
      </c>
      <c r="E30" s="209">
        <v>16.8</v>
      </c>
      <c r="F30" s="210"/>
      <c r="G30" s="210"/>
      <c r="H30" s="210">
        <v>1.6800000000000002</v>
      </c>
      <c r="I30" s="210">
        <f>ROUND(E30*H30,2)</f>
        <v>28.22</v>
      </c>
      <c r="J30" s="210">
        <v>20.32</v>
      </c>
      <c r="K30" s="210">
        <f>ROUND(E30*J30,2)</f>
        <v>341.38</v>
      </c>
      <c r="L30" s="210">
        <v>21</v>
      </c>
      <c r="M30" s="210">
        <f>G30*(1+L30/100)</f>
        <v>0</v>
      </c>
      <c r="N30" s="210">
        <v>0</v>
      </c>
      <c r="O30" s="210">
        <f>ROUND(E30*N30,2)</f>
        <v>0</v>
      </c>
      <c r="P30" s="210">
        <v>0</v>
      </c>
      <c r="Q30" s="210">
        <f>ROUND(E30*P30,2)</f>
        <v>0</v>
      </c>
      <c r="R30" s="211" t="s">
        <v>99</v>
      </c>
      <c r="S30" s="210" t="s">
        <v>100</v>
      </c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101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12.75" outlineLevel="1">
      <c r="A31" s="205">
        <v>22</v>
      </c>
      <c r="B31" s="206" t="s">
        <v>151</v>
      </c>
      <c r="C31" s="207" t="s">
        <v>152</v>
      </c>
      <c r="D31" s="208" t="s">
        <v>98</v>
      </c>
      <c r="E31" s="209">
        <v>16.8</v>
      </c>
      <c r="F31" s="210"/>
      <c r="G31" s="210"/>
      <c r="H31" s="210">
        <v>24.98</v>
      </c>
      <c r="I31" s="210">
        <f>ROUND(E31*H31,2)</f>
        <v>419.66</v>
      </c>
      <c r="J31" s="210">
        <v>7.02</v>
      </c>
      <c r="K31" s="210">
        <f>ROUND(E31*J31,2)</f>
        <v>117.94</v>
      </c>
      <c r="L31" s="210">
        <v>21</v>
      </c>
      <c r="M31" s="210">
        <f>G31*(1+L31/100)</f>
        <v>0</v>
      </c>
      <c r="N31" s="210">
        <v>0</v>
      </c>
      <c r="O31" s="210">
        <f>ROUND(E31*N31,2)</f>
        <v>0</v>
      </c>
      <c r="P31" s="210">
        <v>0</v>
      </c>
      <c r="Q31" s="210">
        <f>ROUND(E31*P31,2)</f>
        <v>0</v>
      </c>
      <c r="R31" s="211" t="s">
        <v>99</v>
      </c>
      <c r="S31" s="210" t="s">
        <v>100</v>
      </c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101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31" ht="12.75">
      <c r="A32" s="213" t="s">
        <v>94</v>
      </c>
      <c r="B32" s="214" t="s">
        <v>54</v>
      </c>
      <c r="C32" s="215" t="s">
        <v>55</v>
      </c>
      <c r="D32" s="216"/>
      <c r="E32" s="217"/>
      <c r="F32" s="218"/>
      <c r="G32" s="218"/>
      <c r="H32" s="218"/>
      <c r="I32" s="218">
        <f>SUM(I33:I35)</f>
        <v>54674.36</v>
      </c>
      <c r="J32" s="218"/>
      <c r="K32" s="218">
        <f>SUM(K33:K35)</f>
        <v>5721.68</v>
      </c>
      <c r="L32" s="218"/>
      <c r="M32" s="218">
        <f>SUM(M33:M35)</f>
        <v>0</v>
      </c>
      <c r="N32" s="218"/>
      <c r="O32" s="218">
        <f>SUM(O33:O35)</f>
        <v>44.97</v>
      </c>
      <c r="P32" s="218"/>
      <c r="Q32" s="218">
        <f>SUM(Q33:Q35)</f>
        <v>0</v>
      </c>
      <c r="R32" s="219"/>
      <c r="S32" s="218"/>
      <c r="AE32" s="1" t="s">
        <v>95</v>
      </c>
    </row>
    <row r="33" spans="1:60" ht="12.75" outlineLevel="1">
      <c r="A33" s="205">
        <v>23</v>
      </c>
      <c r="B33" s="206" t="s">
        <v>153</v>
      </c>
      <c r="C33" s="207" t="s">
        <v>154</v>
      </c>
      <c r="D33" s="208" t="s">
        <v>106</v>
      </c>
      <c r="E33" s="209">
        <v>5.2</v>
      </c>
      <c r="F33" s="210"/>
      <c r="G33" s="210"/>
      <c r="H33" s="210">
        <v>0.5</v>
      </c>
      <c r="I33" s="210">
        <f>ROUND(E33*H33,2)</f>
        <v>2.6</v>
      </c>
      <c r="J33" s="210">
        <v>93.2</v>
      </c>
      <c r="K33" s="210">
        <f>ROUND(E33*J33,2)</f>
        <v>484.64</v>
      </c>
      <c r="L33" s="210">
        <v>21</v>
      </c>
      <c r="M33" s="210">
        <f>G33*(1+L33/100)</f>
        <v>0</v>
      </c>
      <c r="N33" s="210">
        <v>2E-05</v>
      </c>
      <c r="O33" s="210">
        <f>ROUND(E33*N33,2)</f>
        <v>0</v>
      </c>
      <c r="P33" s="210">
        <v>0</v>
      </c>
      <c r="Q33" s="210">
        <f>ROUND(E33*P33,2)</f>
        <v>0</v>
      </c>
      <c r="R33" s="211" t="s">
        <v>155</v>
      </c>
      <c r="S33" s="210" t="s">
        <v>100</v>
      </c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108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12.75" outlineLevel="1">
      <c r="A34" s="205">
        <v>24</v>
      </c>
      <c r="B34" s="206" t="s">
        <v>156</v>
      </c>
      <c r="C34" s="207" t="s">
        <v>157</v>
      </c>
      <c r="D34" s="208" t="s">
        <v>121</v>
      </c>
      <c r="E34" s="209">
        <v>17.74848</v>
      </c>
      <c r="F34" s="210"/>
      <c r="G34" s="210"/>
      <c r="H34" s="210">
        <v>2134.93</v>
      </c>
      <c r="I34" s="210">
        <f>ROUND(E34*H34,2)</f>
        <v>37891.76</v>
      </c>
      <c r="J34" s="210">
        <v>295.07</v>
      </c>
      <c r="K34" s="210">
        <f>ROUND(E34*J34,2)</f>
        <v>5237.04</v>
      </c>
      <c r="L34" s="210">
        <v>21</v>
      </c>
      <c r="M34" s="210">
        <f>G34*(1+L34/100)</f>
        <v>0</v>
      </c>
      <c r="N34" s="210">
        <v>2.525</v>
      </c>
      <c r="O34" s="210">
        <f>ROUND(E34*N34,2)</f>
        <v>44.81</v>
      </c>
      <c r="P34" s="210">
        <v>0</v>
      </c>
      <c r="Q34" s="210">
        <f>ROUND(E34*P34,2)</f>
        <v>0</v>
      </c>
      <c r="R34" s="211" t="s">
        <v>155</v>
      </c>
      <c r="S34" s="210" t="s">
        <v>100</v>
      </c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108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2.75" outlineLevel="1">
      <c r="A35" s="205">
        <v>25</v>
      </c>
      <c r="B35" s="206" t="s">
        <v>158</v>
      </c>
      <c r="C35" s="207" t="s">
        <v>159</v>
      </c>
      <c r="D35" s="208" t="s">
        <v>160</v>
      </c>
      <c r="E35" s="209">
        <v>1</v>
      </c>
      <c r="F35" s="210"/>
      <c r="G35" s="210"/>
      <c r="H35" s="210">
        <v>16780</v>
      </c>
      <c r="I35" s="210">
        <f>ROUND(E35*H35,2)</f>
        <v>16780</v>
      </c>
      <c r="J35" s="210">
        <v>0</v>
      </c>
      <c r="K35" s="210">
        <f>ROUND(E35*J35,2)</f>
        <v>0</v>
      </c>
      <c r="L35" s="210">
        <v>21</v>
      </c>
      <c r="M35" s="210">
        <f>G35*(1+L35/100)</f>
        <v>0</v>
      </c>
      <c r="N35" s="210">
        <v>0.1617</v>
      </c>
      <c r="O35" s="210">
        <f>ROUND(E35*N35,2)</f>
        <v>0.16</v>
      </c>
      <c r="P35" s="210">
        <v>0</v>
      </c>
      <c r="Q35" s="210">
        <f>ROUND(E35*P35,2)</f>
        <v>0</v>
      </c>
      <c r="R35" s="211" t="s">
        <v>161</v>
      </c>
      <c r="S35" s="210" t="s">
        <v>100</v>
      </c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162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31" ht="12.75">
      <c r="A36" s="213" t="s">
        <v>94</v>
      </c>
      <c r="B36" s="214" t="s">
        <v>56</v>
      </c>
      <c r="C36" s="215" t="s">
        <v>57</v>
      </c>
      <c r="D36" s="216"/>
      <c r="E36" s="217"/>
      <c r="F36" s="218"/>
      <c r="G36" s="218"/>
      <c r="H36" s="218"/>
      <c r="I36" s="218">
        <f>SUM(I37:I37)</f>
        <v>24995.04</v>
      </c>
      <c r="J36" s="218"/>
      <c r="K36" s="218">
        <f>SUM(K37:K37)</f>
        <v>10484.96</v>
      </c>
      <c r="L36" s="218"/>
      <c r="M36" s="218">
        <f>SUM(M37:M37)</f>
        <v>0</v>
      </c>
      <c r="N36" s="218"/>
      <c r="O36" s="218">
        <f>SUM(O37:O37)</f>
        <v>31.47</v>
      </c>
      <c r="P36" s="218"/>
      <c r="Q36" s="218">
        <f>SUM(Q37:Q37)</f>
        <v>0</v>
      </c>
      <c r="R36" s="219"/>
      <c r="S36" s="218"/>
      <c r="AE36" s="1" t="s">
        <v>95</v>
      </c>
    </row>
    <row r="37" spans="1:60" ht="12.75" outlineLevel="1">
      <c r="A37" s="205">
        <v>26</v>
      </c>
      <c r="B37" s="206" t="s">
        <v>163</v>
      </c>
      <c r="C37" s="207" t="s">
        <v>164</v>
      </c>
      <c r="D37" s="208" t="s">
        <v>160</v>
      </c>
      <c r="E37" s="209">
        <v>2</v>
      </c>
      <c r="F37" s="210"/>
      <c r="G37" s="210"/>
      <c r="H37" s="210">
        <v>12497.52</v>
      </c>
      <c r="I37" s="210">
        <f>ROUND(E37*H37,2)</f>
        <v>24995.04</v>
      </c>
      <c r="J37" s="210">
        <v>5242.48</v>
      </c>
      <c r="K37" s="210">
        <f>ROUND(E37*J37,2)</f>
        <v>10484.96</v>
      </c>
      <c r="L37" s="210">
        <v>21</v>
      </c>
      <c r="M37" s="210">
        <f>G37*(1+L37/100)</f>
        <v>0</v>
      </c>
      <c r="N37" s="210">
        <v>15.73741</v>
      </c>
      <c r="O37" s="210">
        <f>ROUND(E37*N37,2)</f>
        <v>31.47</v>
      </c>
      <c r="P37" s="210">
        <v>0</v>
      </c>
      <c r="Q37" s="210">
        <f>ROUND(E37*P37,2)</f>
        <v>0</v>
      </c>
      <c r="R37" s="211" t="s">
        <v>165</v>
      </c>
      <c r="S37" s="210" t="s">
        <v>100</v>
      </c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166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31" ht="12.75">
      <c r="A38" s="213" t="s">
        <v>94</v>
      </c>
      <c r="B38" s="214" t="s">
        <v>58</v>
      </c>
      <c r="C38" s="215" t="s">
        <v>59</v>
      </c>
      <c r="D38" s="216"/>
      <c r="E38" s="217"/>
      <c r="F38" s="218"/>
      <c r="G38" s="218"/>
      <c r="H38" s="218"/>
      <c r="I38" s="218">
        <f>SUM(I39:I39)</f>
        <v>0</v>
      </c>
      <c r="J38" s="218"/>
      <c r="K38" s="218">
        <f>SUM(K39:K39)</f>
        <v>27196</v>
      </c>
      <c r="L38" s="218"/>
      <c r="M38" s="218">
        <f>SUM(M39:M39)</f>
        <v>0</v>
      </c>
      <c r="N38" s="218"/>
      <c r="O38" s="218">
        <f>SUM(O39:O39)</f>
        <v>0</v>
      </c>
      <c r="P38" s="218"/>
      <c r="Q38" s="218">
        <f>SUM(Q39:Q39)</f>
        <v>10.69</v>
      </c>
      <c r="R38" s="219"/>
      <c r="S38" s="218"/>
      <c r="AE38" s="1" t="s">
        <v>95</v>
      </c>
    </row>
    <row r="39" spans="1:60" ht="12.75" outlineLevel="1">
      <c r="A39" s="205">
        <v>27</v>
      </c>
      <c r="B39" s="206" t="s">
        <v>167</v>
      </c>
      <c r="C39" s="207" t="s">
        <v>168</v>
      </c>
      <c r="D39" s="208" t="s">
        <v>106</v>
      </c>
      <c r="E39" s="209">
        <v>5.2</v>
      </c>
      <c r="F39" s="210"/>
      <c r="G39" s="210"/>
      <c r="H39" s="210">
        <v>0</v>
      </c>
      <c r="I39" s="210">
        <f>ROUND(E39*H39,2)</f>
        <v>0</v>
      </c>
      <c r="J39" s="210">
        <v>5230</v>
      </c>
      <c r="K39" s="210">
        <f>ROUND(E39*J39,2)</f>
        <v>27196</v>
      </c>
      <c r="L39" s="210">
        <v>21</v>
      </c>
      <c r="M39" s="210">
        <f>G39*(1+L39/100)</f>
        <v>0</v>
      </c>
      <c r="N39" s="210">
        <v>0</v>
      </c>
      <c r="O39" s="210">
        <f>ROUND(E39*N39,2)</f>
        <v>0</v>
      </c>
      <c r="P39" s="210">
        <v>2.055</v>
      </c>
      <c r="Q39" s="210">
        <f>ROUND(E39*P39,2)</f>
        <v>10.69</v>
      </c>
      <c r="R39" s="211" t="s">
        <v>165</v>
      </c>
      <c r="S39" s="210" t="s">
        <v>100</v>
      </c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166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31" ht="12.75">
      <c r="A40" s="213" t="s">
        <v>94</v>
      </c>
      <c r="B40" s="214" t="s">
        <v>60</v>
      </c>
      <c r="C40" s="215" t="s">
        <v>61</v>
      </c>
      <c r="D40" s="216"/>
      <c r="E40" s="217"/>
      <c r="F40" s="218"/>
      <c r="G40" s="218"/>
      <c r="H40" s="218"/>
      <c r="I40" s="218">
        <f>SUM(I41:I41)</f>
        <v>0</v>
      </c>
      <c r="J40" s="218"/>
      <c r="K40" s="218">
        <f>SUM(K41:K41)</f>
        <v>1557.73</v>
      </c>
      <c r="L40" s="218"/>
      <c r="M40" s="218">
        <f>SUM(M41:M41)</f>
        <v>0</v>
      </c>
      <c r="N40" s="218"/>
      <c r="O40" s="218">
        <f>SUM(O41:O41)</f>
        <v>0</v>
      </c>
      <c r="P40" s="218"/>
      <c r="Q40" s="218">
        <f>SUM(Q41:Q41)</f>
        <v>0</v>
      </c>
      <c r="R40" s="219"/>
      <c r="S40" s="218"/>
      <c r="AE40" s="1" t="s">
        <v>95</v>
      </c>
    </row>
    <row r="41" spans="1:60" ht="12.75" outlineLevel="1">
      <c r="A41" s="205">
        <v>28</v>
      </c>
      <c r="B41" s="206" t="s">
        <v>169</v>
      </c>
      <c r="C41" s="207" t="s">
        <v>170</v>
      </c>
      <c r="D41" s="208" t="s">
        <v>171</v>
      </c>
      <c r="E41" s="209">
        <v>48.67907</v>
      </c>
      <c r="F41" s="210"/>
      <c r="G41" s="210"/>
      <c r="H41" s="210">
        <v>0</v>
      </c>
      <c r="I41" s="210">
        <f>ROUND(E41*H41,2)</f>
        <v>0</v>
      </c>
      <c r="J41" s="210">
        <v>32</v>
      </c>
      <c r="K41" s="210">
        <f>ROUND(E41*J41,2)</f>
        <v>1557.73</v>
      </c>
      <c r="L41" s="210">
        <v>21</v>
      </c>
      <c r="M41" s="210">
        <f>G41*(1+L41/100)</f>
        <v>0</v>
      </c>
      <c r="N41" s="210">
        <v>0</v>
      </c>
      <c r="O41" s="210">
        <f>ROUND(E41*N41,2)</f>
        <v>0</v>
      </c>
      <c r="P41" s="210">
        <v>0</v>
      </c>
      <c r="Q41" s="210">
        <f>ROUND(E41*P41,2)</f>
        <v>0</v>
      </c>
      <c r="R41" s="211" t="s">
        <v>99</v>
      </c>
      <c r="S41" s="210" t="s">
        <v>100</v>
      </c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172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31" ht="12.75">
      <c r="A42" s="213" t="s">
        <v>94</v>
      </c>
      <c r="B42" s="214" t="s">
        <v>62</v>
      </c>
      <c r="C42" s="215" t="s">
        <v>63</v>
      </c>
      <c r="D42" s="216"/>
      <c r="E42" s="217"/>
      <c r="F42" s="218"/>
      <c r="G42" s="218"/>
      <c r="H42" s="218"/>
      <c r="I42" s="218">
        <f>SUM(I43:I45)</f>
        <v>0</v>
      </c>
      <c r="J42" s="218"/>
      <c r="K42" s="218">
        <f>SUM(K43:K45)</f>
        <v>1707.7199999999998</v>
      </c>
      <c r="L42" s="218"/>
      <c r="M42" s="218">
        <f>SUM(M43:M45)</f>
        <v>0</v>
      </c>
      <c r="N42" s="218"/>
      <c r="O42" s="218">
        <f>SUM(O43:O45)</f>
        <v>0</v>
      </c>
      <c r="P42" s="218"/>
      <c r="Q42" s="218">
        <f>SUM(Q43:Q45)</f>
        <v>0</v>
      </c>
      <c r="R42" s="219"/>
      <c r="S42" s="218"/>
      <c r="AE42" s="1" t="s">
        <v>95</v>
      </c>
    </row>
    <row r="43" spans="1:60" ht="12.75" outlineLevel="1">
      <c r="A43" s="205">
        <v>29</v>
      </c>
      <c r="B43" s="206" t="s">
        <v>173</v>
      </c>
      <c r="C43" s="207" t="s">
        <v>174</v>
      </c>
      <c r="D43" s="208" t="s">
        <v>171</v>
      </c>
      <c r="E43" s="209">
        <v>7.98</v>
      </c>
      <c r="F43" s="210"/>
      <c r="G43" s="210"/>
      <c r="H43" s="210">
        <v>0</v>
      </c>
      <c r="I43" s="210">
        <f>ROUND(E43*H43,2)</f>
        <v>0</v>
      </c>
      <c r="J43" s="210">
        <v>68</v>
      </c>
      <c r="K43" s="210">
        <f>ROUND(E43*J43,2)</f>
        <v>542.64</v>
      </c>
      <c r="L43" s="210">
        <v>21</v>
      </c>
      <c r="M43" s="210">
        <f>G43*(1+L43/100)</f>
        <v>0</v>
      </c>
      <c r="N43" s="210">
        <v>0</v>
      </c>
      <c r="O43" s="210">
        <f>ROUND(E43*N43,2)</f>
        <v>0</v>
      </c>
      <c r="P43" s="210">
        <v>0</v>
      </c>
      <c r="Q43" s="210">
        <f>ROUND(E43*P43,2)</f>
        <v>0</v>
      </c>
      <c r="R43" s="211" t="s">
        <v>175</v>
      </c>
      <c r="S43" s="210" t="s">
        <v>100</v>
      </c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176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12.75" outlineLevel="1">
      <c r="A44" s="205">
        <v>30</v>
      </c>
      <c r="B44" s="206" t="s">
        <v>177</v>
      </c>
      <c r="C44" s="207" t="s">
        <v>178</v>
      </c>
      <c r="D44" s="208" t="s">
        <v>171</v>
      </c>
      <c r="E44" s="209">
        <v>7.98</v>
      </c>
      <c r="F44" s="210"/>
      <c r="G44" s="210"/>
      <c r="H44" s="210">
        <v>0</v>
      </c>
      <c r="I44" s="210">
        <f>ROUND(E44*H44,2)</f>
        <v>0</v>
      </c>
      <c r="J44" s="210">
        <v>46</v>
      </c>
      <c r="K44" s="210">
        <f>ROUND(E44*J44,2)</f>
        <v>367.08</v>
      </c>
      <c r="L44" s="210">
        <v>21</v>
      </c>
      <c r="M44" s="210">
        <f>G44*(1+L44/100)</f>
        <v>0</v>
      </c>
      <c r="N44" s="210">
        <v>0</v>
      </c>
      <c r="O44" s="210">
        <f>ROUND(E44*N44,2)</f>
        <v>0</v>
      </c>
      <c r="P44" s="210">
        <v>0</v>
      </c>
      <c r="Q44" s="210">
        <f>ROUND(E44*P44,2)</f>
        <v>0</v>
      </c>
      <c r="R44" s="211" t="s">
        <v>175</v>
      </c>
      <c r="S44" s="210" t="s">
        <v>100</v>
      </c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176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12.75" outlineLevel="1">
      <c r="A45" s="205">
        <v>31</v>
      </c>
      <c r="B45" s="206" t="s">
        <v>179</v>
      </c>
      <c r="C45" s="207" t="s">
        <v>180</v>
      </c>
      <c r="D45" s="208" t="s">
        <v>171</v>
      </c>
      <c r="E45" s="209">
        <v>7.98</v>
      </c>
      <c r="F45" s="210"/>
      <c r="G45" s="210"/>
      <c r="H45" s="210">
        <v>0</v>
      </c>
      <c r="I45" s="210">
        <f>ROUND(E45*H45,2)</f>
        <v>0</v>
      </c>
      <c r="J45" s="210">
        <v>100</v>
      </c>
      <c r="K45" s="210">
        <f>ROUND(E45*J45,2)</f>
        <v>798</v>
      </c>
      <c r="L45" s="210">
        <v>21</v>
      </c>
      <c r="M45" s="210">
        <f>G45*(1+L45/100)</f>
        <v>0</v>
      </c>
      <c r="N45" s="210">
        <v>0</v>
      </c>
      <c r="O45" s="210">
        <f>ROUND(E45*N45,2)</f>
        <v>0</v>
      </c>
      <c r="P45" s="210">
        <v>0</v>
      </c>
      <c r="Q45" s="210">
        <f>ROUND(E45*P45,2)</f>
        <v>0</v>
      </c>
      <c r="R45" s="211"/>
      <c r="S45" s="210" t="s">
        <v>143</v>
      </c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176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31" ht="12.75">
      <c r="A46" s="213" t="s">
        <v>94</v>
      </c>
      <c r="B46" s="214" t="s">
        <v>22</v>
      </c>
      <c r="C46" s="215" t="s">
        <v>23</v>
      </c>
      <c r="D46" s="216"/>
      <c r="E46" s="217"/>
      <c r="F46" s="218"/>
      <c r="G46" s="218"/>
      <c r="H46" s="218"/>
      <c r="I46" s="218">
        <f>SUM(I47:I47)</f>
        <v>0</v>
      </c>
      <c r="J46" s="218"/>
      <c r="K46" s="218">
        <f>SUM(K47:K47)</f>
        <v>10000</v>
      </c>
      <c r="L46" s="218"/>
      <c r="M46" s="218">
        <f>SUM(M47:M47)</f>
        <v>0</v>
      </c>
      <c r="N46" s="218"/>
      <c r="O46" s="218">
        <f>SUM(O47:O47)</f>
        <v>0</v>
      </c>
      <c r="P46" s="218"/>
      <c r="Q46" s="218">
        <f>SUM(Q47:Q47)</f>
        <v>0</v>
      </c>
      <c r="R46" s="219"/>
      <c r="S46" s="218"/>
      <c r="AE46" s="1" t="s">
        <v>95</v>
      </c>
    </row>
    <row r="47" spans="1:60" ht="12.75" outlineLevel="1">
      <c r="A47" s="220">
        <v>32</v>
      </c>
      <c r="B47" s="221" t="s">
        <v>181</v>
      </c>
      <c r="C47" s="222" t="s">
        <v>182</v>
      </c>
      <c r="D47" s="223" t="s">
        <v>183</v>
      </c>
      <c r="E47" s="224">
        <v>1</v>
      </c>
      <c r="F47" s="225"/>
      <c r="G47" s="225"/>
      <c r="H47" s="225">
        <v>0</v>
      </c>
      <c r="I47" s="225">
        <f>ROUND(E47*H47,2)</f>
        <v>0</v>
      </c>
      <c r="J47" s="225">
        <v>10000</v>
      </c>
      <c r="K47" s="225">
        <f>ROUND(E47*J47,2)</f>
        <v>10000</v>
      </c>
      <c r="L47" s="225">
        <v>21</v>
      </c>
      <c r="M47" s="225">
        <f>G47*(1+L47/100)</f>
        <v>0</v>
      </c>
      <c r="N47" s="225">
        <v>0</v>
      </c>
      <c r="O47" s="225">
        <f>ROUND(E47*N47,2)</f>
        <v>0</v>
      </c>
      <c r="P47" s="225">
        <v>0</v>
      </c>
      <c r="Q47" s="225">
        <f>ROUND(E47*P47,2)</f>
        <v>0</v>
      </c>
      <c r="R47" s="226"/>
      <c r="S47" s="225" t="s">
        <v>143</v>
      </c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108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30" ht="12.75">
      <c r="A48" s="177"/>
      <c r="B48" s="183"/>
      <c r="C48" s="227"/>
      <c r="D48" s="185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AC48" s="1">
        <v>15</v>
      </c>
      <c r="AD48" s="1">
        <v>21</v>
      </c>
    </row>
    <row r="49" spans="3:31" ht="12.75">
      <c r="C49" s="228"/>
      <c r="D49" s="192"/>
      <c r="AE49" s="1" t="s">
        <v>184</v>
      </c>
    </row>
    <row r="50" ht="12.75">
      <c r="D50" s="192"/>
    </row>
    <row r="51" ht="12.75">
      <c r="D51" s="192"/>
    </row>
    <row r="52" ht="12.75">
      <c r="D52" s="192"/>
    </row>
    <row r="53" ht="12.75">
      <c r="D53" s="192"/>
    </row>
    <row r="54" ht="12.75">
      <c r="D54" s="192"/>
    </row>
    <row r="55" ht="12.75">
      <c r="D55" s="192"/>
    </row>
    <row r="56" ht="12.75">
      <c r="D56" s="192"/>
    </row>
    <row r="57" ht="12.75">
      <c r="D57" s="192"/>
    </row>
    <row r="58" ht="12.75">
      <c r="D58" s="192"/>
    </row>
    <row r="59" ht="12.75">
      <c r="D59" s="192"/>
    </row>
    <row r="60" ht="12.75">
      <c r="D60" s="192"/>
    </row>
    <row r="61" ht="12.75">
      <c r="D61" s="192"/>
    </row>
    <row r="62" ht="12.75">
      <c r="D62" s="192"/>
    </row>
    <row r="63" ht="12.75">
      <c r="D63" s="192"/>
    </row>
    <row r="64" ht="12.75">
      <c r="D64" s="192"/>
    </row>
    <row r="65" ht="12.75">
      <c r="D65" s="192"/>
    </row>
    <row r="66" ht="12.75">
      <c r="D66" s="192"/>
    </row>
    <row r="67" ht="12.75">
      <c r="D67" s="192"/>
    </row>
    <row r="68" ht="12.75">
      <c r="D68" s="192"/>
    </row>
    <row r="69" ht="12.75">
      <c r="D69" s="192"/>
    </row>
    <row r="70" ht="12.75">
      <c r="D70" s="192"/>
    </row>
    <row r="71" ht="12.75">
      <c r="D71" s="192"/>
    </row>
    <row r="72" ht="12.75">
      <c r="D72" s="192"/>
    </row>
    <row r="73" ht="12.75">
      <c r="D73" s="192"/>
    </row>
    <row r="74" ht="12.75">
      <c r="D74" s="192"/>
    </row>
    <row r="75" ht="12.75">
      <c r="D75" s="192"/>
    </row>
    <row r="76" ht="12.75">
      <c r="D76" s="192"/>
    </row>
    <row r="77" ht="12.75">
      <c r="D77" s="192"/>
    </row>
    <row r="78" ht="12.75">
      <c r="D78" s="192"/>
    </row>
    <row r="79" ht="12.75">
      <c r="D79" s="192"/>
    </row>
    <row r="80" ht="12.75">
      <c r="D80" s="192"/>
    </row>
    <row r="81" ht="12.75">
      <c r="D81" s="192"/>
    </row>
    <row r="82" ht="12.75">
      <c r="D82" s="192"/>
    </row>
    <row r="83" ht="12.75">
      <c r="D83" s="192"/>
    </row>
    <row r="84" ht="12.75">
      <c r="D84" s="192"/>
    </row>
    <row r="85" ht="12.75">
      <c r="D85" s="192"/>
    </row>
    <row r="86" ht="12.75">
      <c r="D86" s="192"/>
    </row>
    <row r="87" ht="12.75">
      <c r="D87" s="192"/>
    </row>
    <row r="88" ht="12.75">
      <c r="D88" s="192"/>
    </row>
    <row r="89" ht="12.75">
      <c r="D89" s="192"/>
    </row>
    <row r="90" ht="12.75">
      <c r="D90" s="192"/>
    </row>
    <row r="91" ht="12.75">
      <c r="D91" s="192"/>
    </row>
    <row r="92" ht="12.75">
      <c r="D92" s="192"/>
    </row>
    <row r="93" ht="12.75">
      <c r="D93" s="192"/>
    </row>
    <row r="94" ht="12.75">
      <c r="D94" s="192"/>
    </row>
    <row r="95" ht="12.75">
      <c r="D95" s="192"/>
    </row>
    <row r="96" ht="12.75">
      <c r="D96" s="192"/>
    </row>
    <row r="97" ht="12.75">
      <c r="D97" s="192"/>
    </row>
    <row r="98" ht="12.75">
      <c r="D98" s="192"/>
    </row>
    <row r="99" ht="12.75">
      <c r="D99" s="192"/>
    </row>
    <row r="100" ht="12.75">
      <c r="D100" s="192"/>
    </row>
    <row r="101" ht="12.75">
      <c r="D101" s="192"/>
    </row>
    <row r="102" ht="12.75">
      <c r="D102" s="192"/>
    </row>
    <row r="103" ht="12.75">
      <c r="D103" s="192"/>
    </row>
    <row r="104" ht="12.75">
      <c r="D104" s="192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ht="12.75">
      <c r="D120" s="192"/>
    </row>
    <row r="121" ht="12.75">
      <c r="D121" s="192"/>
    </row>
    <row r="122" ht="12.75">
      <c r="D122" s="192"/>
    </row>
    <row r="123" ht="12.75">
      <c r="D123" s="192"/>
    </row>
    <row r="124" ht="12.75">
      <c r="D124" s="192"/>
    </row>
    <row r="125" ht="12.75">
      <c r="D125" s="192"/>
    </row>
    <row r="126" ht="12.75">
      <c r="D126" s="192"/>
    </row>
    <row r="127" ht="12.75">
      <c r="D127" s="192"/>
    </row>
    <row r="128" ht="12.75">
      <c r="D128" s="192"/>
    </row>
    <row r="129" ht="12.75">
      <c r="D129" s="192"/>
    </row>
    <row r="130" ht="12.75">
      <c r="D130" s="192"/>
    </row>
    <row r="131" ht="12.75">
      <c r="D131" s="192"/>
    </row>
    <row r="132" ht="12.75">
      <c r="D132" s="192"/>
    </row>
    <row r="133" ht="12.75">
      <c r="D133" s="192"/>
    </row>
    <row r="134" ht="12.75">
      <c r="D134" s="192"/>
    </row>
    <row r="135" ht="12.75">
      <c r="D135" s="192"/>
    </row>
    <row r="136" ht="12.75">
      <c r="D136" s="192"/>
    </row>
    <row r="137" ht="12.75">
      <c r="D137" s="192"/>
    </row>
    <row r="138" ht="12.75">
      <c r="D138" s="192"/>
    </row>
    <row r="139" ht="12.75">
      <c r="D139" s="192"/>
    </row>
    <row r="140" ht="12.75">
      <c r="D140" s="192"/>
    </row>
    <row r="141" ht="12.75">
      <c r="D141" s="192"/>
    </row>
    <row r="142" ht="12.75">
      <c r="D142" s="192"/>
    </row>
    <row r="143" ht="12.75">
      <c r="D143" s="192"/>
    </row>
    <row r="144" ht="12.75">
      <c r="D144" s="192"/>
    </row>
    <row r="145" ht="12.75">
      <c r="D145" s="192"/>
    </row>
    <row r="146" ht="12.75">
      <c r="D146" s="192"/>
    </row>
    <row r="147" ht="12.75">
      <c r="D147" s="192"/>
    </row>
    <row r="148" ht="12.75">
      <c r="D148" s="192"/>
    </row>
    <row r="149" ht="12.75">
      <c r="D149" s="192"/>
    </row>
    <row r="150" ht="12.75">
      <c r="D150" s="192"/>
    </row>
    <row r="151" ht="12.75">
      <c r="D151" s="192"/>
    </row>
    <row r="152" ht="12.75">
      <c r="D152" s="192"/>
    </row>
    <row r="153" ht="12.75">
      <c r="D153" s="192"/>
    </row>
    <row r="154" ht="12.75">
      <c r="D154" s="192"/>
    </row>
    <row r="155" ht="12.75">
      <c r="D155" s="192"/>
    </row>
    <row r="156" ht="12.75">
      <c r="D156" s="192"/>
    </row>
    <row r="157" ht="12.75">
      <c r="D157" s="192"/>
    </row>
    <row r="158" ht="12.75">
      <c r="D158" s="192"/>
    </row>
    <row r="159" ht="12.75">
      <c r="D159" s="192"/>
    </row>
    <row r="160" ht="12.75">
      <c r="D160" s="192"/>
    </row>
    <row r="161" ht="12.75">
      <c r="D161" s="192"/>
    </row>
    <row r="162" ht="12.75">
      <c r="D162" s="192"/>
    </row>
    <row r="163" ht="12.75">
      <c r="D163" s="192"/>
    </row>
    <row r="164" ht="12.75">
      <c r="D164" s="192"/>
    </row>
    <row r="165" ht="12.75">
      <c r="D165" s="192"/>
    </row>
    <row r="166" ht="12.75">
      <c r="D166" s="192"/>
    </row>
    <row r="167" ht="12.75">
      <c r="D167" s="192"/>
    </row>
    <row r="168" ht="12.75">
      <c r="D168" s="192"/>
    </row>
    <row r="169" ht="12.75">
      <c r="D169" s="192"/>
    </row>
    <row r="170" ht="12.75">
      <c r="D170" s="192"/>
    </row>
    <row r="171" ht="12.75">
      <c r="D171" s="192"/>
    </row>
    <row r="172" ht="12.75">
      <c r="D172" s="192"/>
    </row>
    <row r="173" ht="12.75">
      <c r="D173" s="192"/>
    </row>
    <row r="174" ht="12.75">
      <c r="D174" s="192"/>
    </row>
    <row r="175" ht="12.75">
      <c r="D175" s="192"/>
    </row>
    <row r="176" ht="12.75">
      <c r="D176" s="192"/>
    </row>
    <row r="177" ht="12.75">
      <c r="D177" s="192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</cp:lastModifiedBy>
  <dcterms:modified xsi:type="dcterms:W3CDTF">2015-10-12T06:58:25Z</dcterms:modified>
  <cp:category/>
  <cp:version/>
  <cp:contentType/>
  <cp:contentStatus/>
  <cp:revision>1</cp:revision>
</cp:coreProperties>
</file>