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'Položky'!$A$1:$G$196</definedName>
    <definedName name="_xlnm.Print_Titles" localSheetId="2">'Položky'!$1:$6</definedName>
    <definedName name="_xlnm.Print_Area" localSheetId="1">'Rekapitulace'!$A$1:$I$34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<sst xmlns="http://schemas.openxmlformats.org/spreadsheetml/2006/main" count="662" uniqueCount="452">
  <si>
    <t>SLEPÝ ROZPOČET</t>
  </si>
  <si>
    <t>Rozpočet</t>
  </si>
  <si>
    <t xml:space="preserve">JKSO </t>
  </si>
  <si>
    <t>Objekt</t>
  </si>
  <si>
    <t>Název objektu</t>
  </si>
  <si>
    <t xml:space="preserve">SKP </t>
  </si>
  <si>
    <t>137-1</t>
  </si>
  <si>
    <t>Přívodní řad do Domoslavic</t>
  </si>
  <si>
    <t>Měrná jednotka</t>
  </si>
  <si>
    <t>Stavba</t>
  </si>
  <si>
    <t>Název stavby</t>
  </si>
  <si>
    <t>Počet jednotek</t>
  </si>
  <si>
    <t>Vodovod Ostroměř - III. etapa, Přívodní řad do Dom</t>
  </si>
  <si>
    <t>Náklady na m.j.</t>
  </si>
  <si>
    <t>Projektant</t>
  </si>
  <si>
    <t>Jan Přibyl</t>
  </si>
  <si>
    <t>Typ rozpočtu</t>
  </si>
  <si>
    <t>Zpracovatel projektu</t>
  </si>
  <si>
    <t>Objednatel</t>
  </si>
  <si>
    <t>Obec Ostroměř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</si>
  <si>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</si>
  <si>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</si>
  <si>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</si>
  <si>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</si>
  <si>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</si>
  <si>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</si>
  <si>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</si>
  <si>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</si>
  <si>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</si>
  <si>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</si>
  <si>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</si>
  <si>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</si>
  <si>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</si>
  <si>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</si>
  <si>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</si>
  <si>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</si>
  <si>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</si>
  <si>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</si>
  <si>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</si>
  <si>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</si>
  <si>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</si>
  <si>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</si>
  <si>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</si>
  <si>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</si>
  <si>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</si>
  <si>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</si>
  <si>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</si>
  <si>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</si>
  <si>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</si>
  <si>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</si>
  <si>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</si>
  <si>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</si>
  <si>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</si>
  <si>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</si>
  <si>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</si>
  <si>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</si>
  <si>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</si>
  <si>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</si>
  <si>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</si>
  <si>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</si>
  <si>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</si>
  <si>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</si>
  <si>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</si>
  <si>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</si>
  <si>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</si>
  <si>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</si>
  <si>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</si>
  <si>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</si>
  <si>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</si>
  <si>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</si>
  <si>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</si>
  <si>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</si>
  <si>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</si>
  <si>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</si>
  <si>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</si>
  <si>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</si>
  <si>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</si>
  <si>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</si>
  <si>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</si>
  <si>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</si>
  <si>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</si>
  <si>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</si>
  <si>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</si>
  <si>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</si>
  <si>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</si>
  <si>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</si>
  <si>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</si>
  <si>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</si>
  <si>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</si>
  <si>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</si>
  <si>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110002496</t>
  </si>
  <si>
    <t xml:space="preserve">Vytýčení RWE </t>
  </si>
  <si>
    <t>ks</t>
  </si>
  <si>
    <t>110002500</t>
  </si>
  <si>
    <t xml:space="preserve">Vytýčení hranice pozemků </t>
  </si>
  <si>
    <t>100 m</t>
  </si>
  <si>
    <t>110002501</t>
  </si>
  <si>
    <t xml:space="preserve">Vytýčení trasy vodovodu </t>
  </si>
  <si>
    <t>110002502</t>
  </si>
  <si>
    <t xml:space="preserve">Vytýčení trasy sdělovacích kabelů </t>
  </si>
  <si>
    <t>soubor</t>
  </si>
  <si>
    <t>111002504</t>
  </si>
  <si>
    <t xml:space="preserve">Skutečné zaměření </t>
  </si>
  <si>
    <t>m</t>
  </si>
  <si>
    <t>113107121</t>
  </si>
  <si>
    <t xml:space="preserve">Odstranění podkladu pl. 200 m2,kam.drcené tl.10 cm </t>
  </si>
  <si>
    <t>m2</t>
  </si>
  <si>
    <t>113107142</t>
  </si>
  <si>
    <t xml:space="preserve">Odstranění podkladu pl.do 200 m2, živice tl. 10 cm </t>
  </si>
  <si>
    <t>113151114</t>
  </si>
  <si>
    <t xml:space="preserve">Frézování krytu pl.do 500 m2,pruh do 75 cm,tl.5 cm </t>
  </si>
  <si>
    <t>115101202</t>
  </si>
  <si>
    <t xml:space="preserve">Čerpání vody na výšku do 10 m, přítok 500 - 1000 l </t>
  </si>
  <si>
    <t>hod</t>
  </si>
  <si>
    <t>115101302</t>
  </si>
  <si>
    <t xml:space="preserve">Pohotovost čerp.soupravy, výška 10 m,přítok 1000 l </t>
  </si>
  <si>
    <t>den</t>
  </si>
  <si>
    <t>119001411</t>
  </si>
  <si>
    <t xml:space="preserve">Dočasné zajištění betonového potrubí do DN 200 mm </t>
  </si>
  <si>
    <t>119001421</t>
  </si>
  <si>
    <t xml:space="preserve">Dočasné zajištění kabelů - do počtu 3 kabelů </t>
  </si>
  <si>
    <t>120001101</t>
  </si>
  <si>
    <t xml:space="preserve">Příplatek za ztížení vykopávky v blízkosti vedení </t>
  </si>
  <si>
    <t>m3</t>
  </si>
  <si>
    <t>121101101</t>
  </si>
  <si>
    <t xml:space="preserve">Sejmutí ornice s přemístěním do 50 m </t>
  </si>
  <si>
    <t>131201201</t>
  </si>
  <si>
    <t xml:space="preserve">Hloubení zapažených jam v hor.3 do 100 m3 </t>
  </si>
  <si>
    <t>131201209</t>
  </si>
  <si>
    <t xml:space="preserve">Příplatek za lepivost - hloubení zapaž.jam v hor.3 </t>
  </si>
  <si>
    <t>131301201</t>
  </si>
  <si>
    <t xml:space="preserve">Hloubení zapažených jam v hor.4 do 100 m3 </t>
  </si>
  <si>
    <t>131301209</t>
  </si>
  <si>
    <t xml:space="preserve">Příplatek za lepivost - hloubení zapaž.jam v hor.4 </t>
  </si>
  <si>
    <t>132201202</t>
  </si>
  <si>
    <t xml:space="preserve">Hloubení rýh šířky do 200 cm v hor.3 do 1000 m3 </t>
  </si>
  <si>
    <t>132201209</t>
  </si>
  <si>
    <t xml:space="preserve">Příplatek za lepivost - hloubení rýh 200cm v hor.3 </t>
  </si>
  <si>
    <t>132202201</t>
  </si>
  <si>
    <t xml:space="preserve">Hloub rýh š 2 m soudrž hor 3 ručně </t>
  </si>
  <si>
    <t>132301202</t>
  </si>
  <si>
    <t xml:space="preserve">Hloubení rýh šířky do 200 cm v hor.4 do 1000 m3 </t>
  </si>
  <si>
    <t>132301209</t>
  </si>
  <si>
    <t xml:space="preserve">Příplatek za lepivost - hloubení rýh 200cm v hor.4 </t>
  </si>
  <si>
    <t>141701101</t>
  </si>
  <si>
    <t xml:space="preserve">Protlačení trub do DN 200 mm v hor. 1-4 </t>
  </si>
  <si>
    <t>141701103</t>
  </si>
  <si>
    <t xml:space="preserve">Řízeý protlak D 110 mm </t>
  </si>
  <si>
    <t>151201101</t>
  </si>
  <si>
    <t xml:space="preserve">Pažení a rozepření stěn rýh - zátažné - hl. do 2 m </t>
  </si>
  <si>
    <t>151201102</t>
  </si>
  <si>
    <t xml:space="preserve">Pažení a rozepření stěn rýh - zátažné - hl. do 4 m </t>
  </si>
  <si>
    <t>151201111</t>
  </si>
  <si>
    <t xml:space="preserve">Odstranění paženi stěn rýh - zátažné - hl. do 2 m </t>
  </si>
  <si>
    <t>151201112</t>
  </si>
  <si>
    <t xml:space="preserve">Odstranění paženi stěn rýh - zátažné - hl. do 4 m </t>
  </si>
  <si>
    <t>161101101</t>
  </si>
  <si>
    <t xml:space="preserve">Svislé přemístění výkopku z hor.1-4 do 2,5 m </t>
  </si>
  <si>
    <t>162701101</t>
  </si>
  <si>
    <t xml:space="preserve">Vodorovné přemístění výkopku z hor.1-4 do 6000 m </t>
  </si>
  <si>
    <t>167101102</t>
  </si>
  <si>
    <t xml:space="preserve">Nakládání výkopku z hor.1-4 v množství nad 100 m3 </t>
  </si>
  <si>
    <t>171201101</t>
  </si>
  <si>
    <t xml:space="preserve">Uložení sypaniny do násypů nezhutněných </t>
  </si>
  <si>
    <t>174101101</t>
  </si>
  <si>
    <t xml:space="preserve">Zásyp jam, rýh, šachet se zhutněním </t>
  </si>
  <si>
    <t>175101101</t>
  </si>
  <si>
    <t xml:space="preserve">Obsyp potrubí bez prohození sypaniny </t>
  </si>
  <si>
    <t>180401213</t>
  </si>
  <si>
    <t xml:space="preserve">Založení trávníku lučního výsevem ve svahu do 1:1 </t>
  </si>
  <si>
    <t>181301104</t>
  </si>
  <si>
    <t xml:space="preserve">Rozprostření ornice, rovina, tl. 20-25 cm,do 500m2 </t>
  </si>
  <si>
    <t>00572400</t>
  </si>
  <si>
    <t>Směs travní parková I. běžná zátěž</t>
  </si>
  <si>
    <t>kg</t>
  </si>
  <si>
    <t>11100100</t>
  </si>
  <si>
    <t>Skládkovné</t>
  </si>
  <si>
    <t>T</t>
  </si>
  <si>
    <t>14115340</t>
  </si>
  <si>
    <t>Trubky ocel. modrobílá 11353.1 D 48,3x2,6 mm</t>
  </si>
  <si>
    <t>58337213</t>
  </si>
  <si>
    <t>Štěrkopísek frakce 0-32 Z</t>
  </si>
  <si>
    <t>979081111</t>
  </si>
  <si>
    <t xml:space="preserve">Odvoz suti a vybour. hmot na skládku do 1 km </t>
  </si>
  <si>
    <t>t</t>
  </si>
  <si>
    <t>979081121</t>
  </si>
  <si>
    <t xml:space="preserve">Příplatek k odvozu za každý další 1 km </t>
  </si>
  <si>
    <t>Celkem za</t>
  </si>
  <si>
    <t>3</t>
  </si>
  <si>
    <t>Svislé a kompletní konstrukce</t>
  </si>
  <si>
    <t>311361123</t>
  </si>
  <si>
    <t xml:space="preserve">Vystuz zdi ze zb svar siti kari </t>
  </si>
  <si>
    <t>380311752</t>
  </si>
  <si>
    <t xml:space="preserve">Kpl kce  beton C20/25 tl -30cm </t>
  </si>
  <si>
    <t>380356231</t>
  </si>
  <si>
    <t xml:space="preserve">Bednění kompl.konstr.neomít.BO pl.rovinných,zříz. </t>
  </si>
  <si>
    <t>380356232</t>
  </si>
  <si>
    <t xml:space="preserve">Bednění kompl.konstr.neomít.BO pl.rovinných,odbed. </t>
  </si>
  <si>
    <t>4</t>
  </si>
  <si>
    <t>Vodorovné konstrukce</t>
  </si>
  <si>
    <t>451573111</t>
  </si>
  <si>
    <t xml:space="preserve">Lože pod potrubí ze štěrkopísku do 63 mm </t>
  </si>
  <si>
    <t>452311111</t>
  </si>
  <si>
    <t xml:space="preserve">Desky podkladní pod potrubí z betonu B 7,5 </t>
  </si>
  <si>
    <t>452313121</t>
  </si>
  <si>
    <t xml:space="preserve">Bloky pro potrubí z betonu B 10 </t>
  </si>
  <si>
    <t>452351101</t>
  </si>
  <si>
    <t xml:space="preserve">Bednění desek nebo sedlových loží pod potrubí </t>
  </si>
  <si>
    <t>452353101</t>
  </si>
  <si>
    <t xml:space="preserve">Bednění bloků pod potrubí </t>
  </si>
  <si>
    <t>5</t>
  </si>
  <si>
    <t>Komunikace</t>
  </si>
  <si>
    <t>561252211</t>
  </si>
  <si>
    <t xml:space="preserve">Podklad ze zeminy/nákup/stabil.cem. S I tl. 15 cm </t>
  </si>
  <si>
    <t>565161111</t>
  </si>
  <si>
    <t xml:space="preserve">Podklad kamen. obal. asfaltem tř.1 do 3 m, tl.8 cm </t>
  </si>
  <si>
    <t>566200999</t>
  </si>
  <si>
    <t xml:space="preserve">Dynamické zkoušky </t>
  </si>
  <si>
    <t>kus</t>
  </si>
  <si>
    <t>566901111</t>
  </si>
  <si>
    <t xml:space="preserve">Vyspravení podkladu po překopech štěrkopískem </t>
  </si>
  <si>
    <t>566903111</t>
  </si>
  <si>
    <t xml:space="preserve">Vyspravení podkladu po překopech kam.hrubě drceným </t>
  </si>
  <si>
    <t>573190111</t>
  </si>
  <si>
    <t xml:space="preserve">Zalití pracovní spáry živicí </t>
  </si>
  <si>
    <t>573211111</t>
  </si>
  <si>
    <t xml:space="preserve">Postřik živičný spojovací z asfaltu 0,5-0,7 kg/m2 </t>
  </si>
  <si>
    <t>577142112</t>
  </si>
  <si>
    <t xml:space="preserve">Beton asfaltový ABS, ABH tř.1 nad 3 m, tl.5 cm </t>
  </si>
  <si>
    <t>577161214</t>
  </si>
  <si>
    <t xml:space="preserve">Beton asfalt. ABJ,ABS,ABH tř.2 do 3 m, tl. 7 cm </t>
  </si>
  <si>
    <t>6</t>
  </si>
  <si>
    <t>Úpravy povrchu, podlahy</t>
  </si>
  <si>
    <t>631313611</t>
  </si>
  <si>
    <t xml:space="preserve">Mazanina betonová tl. 8 - 12 cm B 20 (C 16/20) </t>
  </si>
  <si>
    <t>631351101</t>
  </si>
  <si>
    <t xml:space="preserve">Bednění stěn, rýh a otvorů v podlahách - zřízení </t>
  </si>
  <si>
    <t>631351102</t>
  </si>
  <si>
    <t xml:space="preserve">Bednění stěn, rýh a otvorů v podlahách -odstranění </t>
  </si>
  <si>
    <t>631362021</t>
  </si>
  <si>
    <t xml:space="preserve">Výztuž mazanin svařovanou sítí z drátů Kari </t>
  </si>
  <si>
    <t>8</t>
  </si>
  <si>
    <t>Trubní vedení</t>
  </si>
  <si>
    <t>286101121</t>
  </si>
  <si>
    <t xml:space="preserve">Osazení plastové šachty </t>
  </si>
  <si>
    <t>850265121</t>
  </si>
  <si>
    <t xml:space="preserve">Výřez nebo výsek na potrubí litinovém DN 100 </t>
  </si>
  <si>
    <t>852242121</t>
  </si>
  <si>
    <t xml:space="preserve">Montáž trub litin. tlak. přír.do 1 m, výkop DN 80 </t>
  </si>
  <si>
    <t>852242192</t>
  </si>
  <si>
    <t xml:space="preserve">Příplatek za práce ve štole DN 80-250 </t>
  </si>
  <si>
    <t>852262121</t>
  </si>
  <si>
    <t xml:space="preserve">Montáž trub litin.tlak. přír. do 1 m, výkop DN 100 </t>
  </si>
  <si>
    <t>857242121</t>
  </si>
  <si>
    <t xml:space="preserve">Montáž tvarovek litin. jednoos.přír. výkop DN 80 </t>
  </si>
  <si>
    <t>857242192</t>
  </si>
  <si>
    <t>857244121</t>
  </si>
  <si>
    <t xml:space="preserve">Montáž tvarovek litin. odboč. přír. výkop DN 80 </t>
  </si>
  <si>
    <t>857262121</t>
  </si>
  <si>
    <t xml:space="preserve">Montáž tvarovek litin. jednoos. přír. výkop DN 100 </t>
  </si>
  <si>
    <t>857264121</t>
  </si>
  <si>
    <t xml:space="preserve">Montáž tvarovek litin. odboč. přír. výkop DN 100 </t>
  </si>
  <si>
    <t>857701121</t>
  </si>
  <si>
    <t xml:space="preserve">Příplatek za práce ve štole DN 80 - 250 </t>
  </si>
  <si>
    <t>871241111</t>
  </si>
  <si>
    <t xml:space="preserve">Montáž trubek z tvrdého PVC ve výkopu 90 mm </t>
  </si>
  <si>
    <t>871251111</t>
  </si>
  <si>
    <t xml:space="preserve">Montáž trubek z tvrdého PVC ve výkopu 110 mm </t>
  </si>
  <si>
    <t>891181295</t>
  </si>
  <si>
    <t xml:space="preserve">Příplatek za montáž v objektech DN 40 - 1200 </t>
  </si>
  <si>
    <t>891185395</t>
  </si>
  <si>
    <t xml:space="preserve">Příplatek za montáž v objektech DN 40 - 1000 </t>
  </si>
  <si>
    <t>891214121</t>
  </si>
  <si>
    <t xml:space="preserve">Montáž kompenzátorů, montážních vložek DN 50 </t>
  </si>
  <si>
    <t>891241111</t>
  </si>
  <si>
    <t xml:space="preserve">Montáž vodovodních šoupátek ve výkopu DN 80 </t>
  </si>
  <si>
    <t>891241220</t>
  </si>
  <si>
    <t xml:space="preserve">Montáž vodovod. přírub. armatur DN 80 - ostatní </t>
  </si>
  <si>
    <t>891241221</t>
  </si>
  <si>
    <t xml:space="preserve">Montáž vodovod. šoupátek šacht. kolečko DN 80 </t>
  </si>
  <si>
    <t>891244121</t>
  </si>
  <si>
    <t xml:space="preserve">Montáž kompenzátorů, montážních vložek DN 80 </t>
  </si>
  <si>
    <t>891245321</t>
  </si>
  <si>
    <t xml:space="preserve">Montáž zpětných klapek DN 80 </t>
  </si>
  <si>
    <t>891247111</t>
  </si>
  <si>
    <t xml:space="preserve">Montáž hydrantů podzemních DN 80 </t>
  </si>
  <si>
    <t>891247211</t>
  </si>
  <si>
    <t xml:space="preserve">Montáž hydrantů nadzemních DN 80 </t>
  </si>
  <si>
    <t>891261111</t>
  </si>
  <si>
    <t xml:space="preserve">Montáž vodovodních šoupátek ve výkopu DN 100 </t>
  </si>
  <si>
    <t>891261221</t>
  </si>
  <si>
    <t xml:space="preserve">Montáž vodovod. šoupátek šacht. kolečko DN 100 </t>
  </si>
  <si>
    <t>891265321</t>
  </si>
  <si>
    <t xml:space="preserve">Montáž zpětných klapek DN 100 </t>
  </si>
  <si>
    <t>892241111</t>
  </si>
  <si>
    <t xml:space="preserve">Tlaková zkouška vodovodního potrubí DN 80 </t>
  </si>
  <si>
    <t>892271111</t>
  </si>
  <si>
    <t xml:space="preserve">Tlaková zkouška vodovodního potrubí DN 125 </t>
  </si>
  <si>
    <t>892273111</t>
  </si>
  <si>
    <t xml:space="preserve">Desinfekce vodovodního potrubí DN 125 </t>
  </si>
  <si>
    <t>892372111</t>
  </si>
  <si>
    <t xml:space="preserve">Zabezpečení konců vodovod. potrubí DN 300 </t>
  </si>
  <si>
    <t>894403011</t>
  </si>
  <si>
    <t xml:space="preserve">Osazení betonových stropních dílců jakýchkoliv </t>
  </si>
  <si>
    <t>899401112</t>
  </si>
  <si>
    <t xml:space="preserve">Osazení poklopů litinových šoupátkových </t>
  </si>
  <si>
    <t>899401113</t>
  </si>
  <si>
    <t xml:space="preserve">Osazení poklopů litinových hydrantových </t>
  </si>
  <si>
    <t>899713111</t>
  </si>
  <si>
    <t xml:space="preserve">Orientační tabulky na sloupku ocelovém, betonovém </t>
  </si>
  <si>
    <t>28610009</t>
  </si>
  <si>
    <t>Plastová šachta 2,70 x 1,20 m</t>
  </si>
  <si>
    <t>28610221</t>
  </si>
  <si>
    <t>Trubka tlaková PVC hrdlovaná d 225x 8,6x6000 mm</t>
  </si>
  <si>
    <t>28613512</t>
  </si>
  <si>
    <t>potrubí PE 100 SDR 17 RC  90 x 5,4 mm tyč</t>
  </si>
  <si>
    <t>28613513</t>
  </si>
  <si>
    <t>potrubí PE 100 SDR 17 RC  110 x 6,6 mm tyč</t>
  </si>
  <si>
    <t>28613513a</t>
  </si>
  <si>
    <t xml:space="preserve">potrubí PE 100 SDR 17 RC 110 x 6,6 mm kotouč </t>
  </si>
  <si>
    <t>28653085.A</t>
  </si>
  <si>
    <t>Elektrospojka d  90 mm PE 100</t>
  </si>
  <si>
    <t>28653086</t>
  </si>
  <si>
    <t>Elektrospojka d  110 mm  PE 100</t>
  </si>
  <si>
    <t>28653765</t>
  </si>
  <si>
    <t>Nákružek lemový PE 100 d  90 mm</t>
  </si>
  <si>
    <t>28653766</t>
  </si>
  <si>
    <t>Nákružek lemový PE 100 d 110 mm</t>
  </si>
  <si>
    <t>34140825</t>
  </si>
  <si>
    <t>Vodič silový pevné uložení CY H07 V-U 4,00 mm2</t>
  </si>
  <si>
    <t>38821706</t>
  </si>
  <si>
    <t>Vodoměr sdružený DN 50 mm</t>
  </si>
  <si>
    <t>38821707</t>
  </si>
  <si>
    <t>Vodoměr sdružený  DN 80 mm</t>
  </si>
  <si>
    <t>42200728</t>
  </si>
  <si>
    <t>podkladová deska hydrantová</t>
  </si>
  <si>
    <t>42200729</t>
  </si>
  <si>
    <t>podkladová deska šoupátková</t>
  </si>
  <si>
    <t>42200750</t>
  </si>
  <si>
    <t>poklop uliční šoupátkový   - voda</t>
  </si>
  <si>
    <t>42228305</t>
  </si>
  <si>
    <t>DN 1" odvzdušňovací ventil samočinný</t>
  </si>
  <si>
    <t>42228310</t>
  </si>
  <si>
    <t>šoupátkopřírubové DN 80</t>
  </si>
  <si>
    <t>42228312</t>
  </si>
  <si>
    <t>šoupátko přírubové DN 100</t>
  </si>
  <si>
    <t>42273605</t>
  </si>
  <si>
    <t>Hydrant podzemní DN 80/ 1,50</t>
  </si>
  <si>
    <t>42273609</t>
  </si>
  <si>
    <t>Hydrant nadzemní DN 80/1,50 2CB</t>
  </si>
  <si>
    <t>42273860</t>
  </si>
  <si>
    <t>Vložka montážní DN 50,synt.nátěr</t>
  </si>
  <si>
    <t>42273862</t>
  </si>
  <si>
    <t>Vložka montážní DN 80,synt.nátěr</t>
  </si>
  <si>
    <t>42284552</t>
  </si>
  <si>
    <t>Klapka zpětná přírubová DN 100 mm</t>
  </si>
  <si>
    <t>42284553</t>
  </si>
  <si>
    <t>Klapka zpětná přírubová DN 80 mm</t>
  </si>
  <si>
    <t>42291023</t>
  </si>
  <si>
    <t>souprava zemní teleskopická DN 80</t>
  </si>
  <si>
    <t>42291024</t>
  </si>
  <si>
    <t>souprava zemní teleskopická DN 100</t>
  </si>
  <si>
    <t>42291452</t>
  </si>
  <si>
    <t>Poklop litinový- hydrantový</t>
  </si>
  <si>
    <t>42293147</t>
  </si>
  <si>
    <t>ruční kolo  DN 80</t>
  </si>
  <si>
    <t>42293148</t>
  </si>
  <si>
    <t>ruční kolo  DN 100</t>
  </si>
  <si>
    <t>55252109</t>
  </si>
  <si>
    <t>Trouba litinová tlaková přírubová DN 50 dl.200 mm</t>
  </si>
  <si>
    <t>55252114</t>
  </si>
  <si>
    <t>Trouba litinová tlaková přírubová DN 80 dl.200 mm</t>
  </si>
  <si>
    <t>55252130</t>
  </si>
  <si>
    <t>Trouba litinová tlaková přírubová DN 80 dl.1000 mm</t>
  </si>
  <si>
    <t>55252170</t>
  </si>
  <si>
    <t>Trouba litinová tlaková přírubová DN100 dl.1000 mm</t>
  </si>
  <si>
    <t>55254900</t>
  </si>
  <si>
    <t>Příruba  DN 80 /2"</t>
  </si>
  <si>
    <t>55254902</t>
  </si>
  <si>
    <t>Příruba DN 80 /1"</t>
  </si>
  <si>
    <t>55254903</t>
  </si>
  <si>
    <t>Příruba DN 100 /1"</t>
  </si>
  <si>
    <t>55255310</t>
  </si>
  <si>
    <t>Tvarovka přírubová s odbočkou T DN 80/80 mm</t>
  </si>
  <si>
    <t>55255314</t>
  </si>
  <si>
    <t>Tvarovka přírubová s odbočkou T DN 100/80mm</t>
  </si>
  <si>
    <t>55255512</t>
  </si>
  <si>
    <t>Kříž přírubový TT  DN 100/ 100</t>
  </si>
  <si>
    <t>55255558</t>
  </si>
  <si>
    <t>Přechod přírubový  FFR DN  80/50/ 200 mm</t>
  </si>
  <si>
    <t>55255564</t>
  </si>
  <si>
    <t>Přechod přírubový  FFR DN 100/80/ 200</t>
  </si>
  <si>
    <t>55255720.A</t>
  </si>
  <si>
    <t>Koleno přírubové s patkou N DN   80 mm</t>
  </si>
  <si>
    <t>55255812</t>
  </si>
  <si>
    <t>Příruba zaslepovací  X  DN 100 mm</t>
  </si>
  <si>
    <t>59311210</t>
  </si>
  <si>
    <t>RZP 149/14/22</t>
  </si>
  <si>
    <t>91</t>
  </si>
  <si>
    <t>Doplňující práce na komunikaci</t>
  </si>
  <si>
    <t>919735111</t>
  </si>
  <si>
    <t xml:space="preserve">Řezání stávajícího živičného krytu tl. do 5 cm </t>
  </si>
  <si>
    <t>938902100</t>
  </si>
  <si>
    <t xml:space="preserve">Čištění propustku </t>
  </si>
  <si>
    <t>938902103</t>
  </si>
  <si>
    <t xml:space="preserve">Čištění příkopů š. do 40 cm, objem do 0,50 m3/m </t>
  </si>
  <si>
    <t>99</t>
  </si>
  <si>
    <t>Staveništní přesun hmot</t>
  </si>
  <si>
    <t>998276101</t>
  </si>
  <si>
    <t xml:space="preserve">Přesun hmot, trubní vedení plastová, otevř. výkop </t>
  </si>
  <si>
    <t>711</t>
  </si>
  <si>
    <t>Izolace proti vodě</t>
  </si>
  <si>
    <t>711141559</t>
  </si>
  <si>
    <t xml:space="preserve">Izolace proti vlhk. vodorovná pásy přitavením </t>
  </si>
  <si>
    <t>62836114</t>
  </si>
  <si>
    <t>Pás asfaltovaný těžký</t>
  </si>
  <si>
    <t>998711101</t>
  </si>
  <si>
    <t xml:space="preserve">Přesun hmot pro izolace proti vodě, výšky do 6 m </t>
  </si>
  <si>
    <t>722</t>
  </si>
  <si>
    <t>Vnitřní vodovod</t>
  </si>
  <si>
    <t>R.28696</t>
  </si>
  <si>
    <t>M+D šroubení PE/OCEL 1"/25</t>
  </si>
  <si>
    <t>R.28697</t>
  </si>
  <si>
    <t>M+D šroubení PE/OCEL 2"/63</t>
  </si>
  <si>
    <t>R.28698</t>
  </si>
  <si>
    <t>M+D vsuvka 1"</t>
  </si>
  <si>
    <t>R.28699</t>
  </si>
  <si>
    <t>M+D vsuvka 2"</t>
  </si>
  <si>
    <t>722174313</t>
  </si>
  <si>
    <t xml:space="preserve">Potrubí z PP-R 80 PN 20, DN 32 </t>
  </si>
  <si>
    <t>722174316</t>
  </si>
  <si>
    <t xml:space="preserve">Potrubí z PP-R 80 PN 20, DN 63 </t>
  </si>
  <si>
    <t>722229103</t>
  </si>
  <si>
    <t xml:space="preserve">Montáž vodovodních armatur,1závit, G 1 </t>
  </si>
  <si>
    <t>55111230</t>
  </si>
  <si>
    <t>Ventil přímý průchozí mosazný - 1"</t>
  </si>
  <si>
    <t>96</t>
  </si>
  <si>
    <t>Bourání konstrukcí</t>
  </si>
  <si>
    <t>961051000</t>
  </si>
  <si>
    <t xml:space="preserve">Bourání základu železobetonového </t>
  </si>
  <si>
    <t>D96</t>
  </si>
  <si>
    <t>Přesuny suti a vybouraných hmot</t>
  </si>
  <si>
    <t>979086213</t>
  </si>
  <si>
    <t xml:space="preserve">Nakládání vybouraných hmot na dopravní prostředek </t>
  </si>
  <si>
    <t>979082318</t>
  </si>
  <si>
    <t xml:space="preserve">Vodorovná doprava suti a hmot po suchu do 6000 m </t>
  </si>
  <si>
    <t>979082319</t>
  </si>
  <si>
    <t xml:space="preserve">Příplatek k vodor.dopravě po suchu, dalších 1000 m </t>
  </si>
  <si>
    <t>979990103</t>
  </si>
  <si>
    <t xml:space="preserve">Poplatek za skládku suti - beton </t>
  </si>
  <si>
    <t>998721101</t>
  </si>
  <si>
    <t xml:space="preserve">Přesun hmot pro vnitřní kanalizaci, výšky do 6 m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</si>
</sst>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19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Border="1" applyAlignment="1">
      <alignment horizontal="left" wrapText="1"/>
    </xf>
    <xf numFmtId="164" fontId="1" fillId="0" borderId="40" xfId="20" applyFont="1" applyBorder="1" applyAlignment="1">
      <alignment horizontal="center"/>
      <protection/>
    </xf>
    <xf numFmtId="165" fontId="3" fillId="0" borderId="41" xfId="20" applyNumberFormat="1" applyFont="1" applyBorder="1">
      <alignment/>
      <protection/>
    </xf>
    <xf numFmtId="165" fontId="1" fillId="0" borderId="41" xfId="20" applyNumberFormat="1" applyFont="1" applyBorder="1">
      <alignment/>
      <protection/>
    </xf>
    <xf numFmtId="165" fontId="1" fillId="0" borderId="41" xfId="20" applyNumberFormat="1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5" fontId="1" fillId="0" borderId="41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/>
    </xf>
    <xf numFmtId="164" fontId="1" fillId="0" borderId="44" xfId="20" applyFont="1" applyBorder="1" applyAlignment="1">
      <alignment horizontal="center"/>
      <protection/>
    </xf>
    <xf numFmtId="165" fontId="3" fillId="0" borderId="45" xfId="20" applyNumberFormat="1" applyFont="1" applyBorder="1">
      <alignment/>
      <protection/>
    </xf>
    <xf numFmtId="165" fontId="1" fillId="0" borderId="45" xfId="20" applyNumberFormat="1" applyFont="1" applyBorder="1">
      <alignment/>
      <protection/>
    </xf>
    <xf numFmtId="165" fontId="1" fillId="0" borderId="45" xfId="20" applyNumberFormat="1" applyFon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3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4" fontId="13" fillId="0" borderId="0" xfId="20" applyFont="1" applyAlignment="1">
      <alignment horizontal="center"/>
      <protection/>
    </xf>
    <xf numFmtId="164" fontId="13" fillId="0" borderId="0" xfId="20" applyFont="1" applyAlignment="1">
      <alignment horizontal="right"/>
      <protection/>
    </xf>
    <xf numFmtId="164" fontId="1" fillId="0" borderId="41" xfId="20" applyFont="1" applyBorder="1">
      <alignment/>
      <protection/>
    </xf>
    <xf numFmtId="164" fontId="4" fillId="0" borderId="42" xfId="20" applyFont="1" applyBorder="1" applyAlignment="1">
      <alignment horizontal="right"/>
      <protection/>
    </xf>
    <xf numFmtId="165" fontId="1" fillId="0" borderId="41" xfId="20" applyNumberFormat="1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5" fontId="1" fillId="0" borderId="44" xfId="20" applyNumberFormat="1" applyFont="1" applyBorder="1" applyAlignment="1">
      <alignment horizontal="center"/>
      <protection/>
    </xf>
    <xf numFmtId="164" fontId="1" fillId="0" borderId="45" xfId="20" applyFont="1" applyBorder="1">
      <alignment/>
      <protection/>
    </xf>
    <xf numFmtId="164" fontId="1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0" fillId="0" borderId="0" xfId="20" applyNumberFormat="1">
      <alignment/>
      <protection/>
    </xf>
    <xf numFmtId="164" fontId="14" fillId="0" borderId="0" xfId="20" applyFont="1">
      <alignment/>
      <protection/>
    </xf>
    <xf numFmtId="164" fontId="15" fillId="0" borderId="54" xfId="20" applyFont="1" applyBorder="1" applyAlignment="1">
      <alignment horizontal="center" vertical="top"/>
      <protection/>
    </xf>
    <xf numFmtId="165" fontId="15" fillId="0" borderId="54" xfId="20" applyNumberFormat="1" applyFont="1" applyBorder="1" applyAlignment="1">
      <alignment horizontal="left" vertical="top"/>
      <protection/>
    </xf>
    <xf numFmtId="164" fontId="15" fillId="0" borderId="54" xfId="20" applyFont="1" applyBorder="1" applyAlignment="1">
      <alignment vertical="top" wrapText="1"/>
      <protection/>
    </xf>
    <xf numFmtId="165" fontId="15" fillId="0" borderId="54" xfId="20" applyNumberFormat="1" applyFont="1" applyBorder="1" applyAlignment="1">
      <alignment horizontal="center" shrinkToFit="1"/>
      <protection/>
    </xf>
    <xf numFmtId="170" fontId="15" fillId="0" borderId="54" xfId="20" applyNumberFormat="1" applyFont="1" applyBorder="1" applyAlignment="1">
      <alignment horizontal="right"/>
      <protection/>
    </xf>
    <xf numFmtId="170" fontId="15" fillId="0" borderId="54" xfId="20" applyNumberFormat="1" applyFont="1" applyBorder="1">
      <alignment/>
      <protection/>
    </xf>
    <xf numFmtId="164" fontId="1" fillId="2" borderId="10" xfId="20" applyFont="1" applyFill="1" applyBorder="1" applyAlignment="1">
      <alignment horizontal="center"/>
      <protection/>
    </xf>
    <xf numFmtId="165" fontId="16" fillId="2" borderId="10" xfId="20" applyNumberFormat="1" applyFont="1" applyFill="1" applyBorder="1" applyAlignment="1">
      <alignment horizontal="left"/>
      <protection/>
    </xf>
    <xf numFmtId="164" fontId="16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  <xf numFmtId="164" fontId="0" fillId="0" borderId="0" xfId="20" applyBorder="1">
      <alignment/>
      <protection/>
    </xf>
    <xf numFmtId="164" fontId="17" fillId="0" borderId="0" xfId="20" applyFont="1" applyAlignment="1">
      <alignment/>
      <protection/>
    </xf>
    <xf numFmtId="164" fontId="18" fillId="0" borderId="0" xfId="20" applyFont="1" applyBorder="1">
      <alignment/>
      <protection/>
    </xf>
    <xf numFmtId="166" fontId="18" fillId="0" borderId="0" xfId="20" applyNumberFormat="1" applyFont="1" applyBorder="1" applyAlignment="1">
      <alignment horizontal="right"/>
      <protection/>
    </xf>
    <xf numFmtId="170" fontId="18" fillId="0" borderId="0" xfId="20" applyNumberFormat="1" applyFont="1" applyBorder="1">
      <alignment/>
      <protection/>
    </xf>
    <xf numFmtId="164" fontId="17" fillId="0" borderId="0" xfId="20" applyFont="1" applyBorder="1" applyAlignment="1">
      <alignment/>
      <protection/>
    </xf>
    <xf numFmtId="164" fontId="0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0">
      <selection activeCell="A5" sqref="A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 t="str">
        <f>Rekapitulace!H1</f>
        <v>137-1</v>
      </c>
      <c r="D2" s="4" t="str">
        <f>Rekapitulace!G2</f>
        <v>Vodovod Ostroměř - III. etapa, Přívodní řad do Dom</v>
      </c>
      <c r="E2" s="5"/>
      <c r="F2" s="6" t="s">
        <v>2</v>
      </c>
      <c r="G2" s="7"/>
    </row>
    <row r="3" spans="1:7" ht="12.75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3</v>
      </c>
      <c r="B4" s="9"/>
      <c r="C4" s="10" t="s">
        <v>4</v>
      </c>
      <c r="D4" s="10"/>
      <c r="E4" s="11"/>
      <c r="F4" s="12" t="s">
        <v>5</v>
      </c>
      <c r="G4" s="15"/>
    </row>
    <row r="5" spans="1:7" ht="12.75" customHeight="1">
      <c r="A5" s="16" t="s">
        <v>6</v>
      </c>
      <c r="B5" s="17"/>
      <c r="C5" s="18" t="s">
        <v>7</v>
      </c>
      <c r="D5" s="19"/>
      <c r="E5" s="17"/>
      <c r="F5" s="12" t="s">
        <v>8</v>
      </c>
      <c r="G5" s="13"/>
    </row>
    <row r="6" spans="1:15" ht="12.75" customHeight="1">
      <c r="A6" s="14" t="s">
        <v>9</v>
      </c>
      <c r="B6" s="9"/>
      <c r="C6" s="10" t="s">
        <v>10</v>
      </c>
      <c r="D6" s="10"/>
      <c r="E6" s="11"/>
      <c r="F6" s="20" t="s">
        <v>11</v>
      </c>
      <c r="G6" s="21"/>
      <c r="O6" s="22"/>
    </row>
    <row r="7" spans="1:7" ht="12.75" customHeight="1">
      <c r="A7" s="23" t="s">
        <v>6</v>
      </c>
      <c r="B7" s="24"/>
      <c r="C7" s="25" t="s">
        <v>12</v>
      </c>
      <c r="D7" s="26"/>
      <c r="E7" s="26"/>
      <c r="F7" s="27" t="s">
        <v>13</v>
      </c>
      <c r="G7" s="21">
        <f>IF(PocetMJ=0,0,ROUND((F30+F32)/PocetMJ,1))</f>
        <v>0</v>
      </c>
    </row>
    <row r="8" spans="1:9" ht="12.75">
      <c r="A8" s="28" t="s">
        <v>14</v>
      </c>
      <c r="B8" s="12"/>
      <c r="C8" s="29" t="s">
        <v>15</v>
      </c>
      <c r="D8" s="29"/>
      <c r="E8" s="29"/>
      <c r="F8" s="30" t="s">
        <v>16</v>
      </c>
      <c r="G8" s="31"/>
      <c r="H8" s="32"/>
      <c r="I8" s="33"/>
    </row>
    <row r="9" spans="1:8" ht="12.75">
      <c r="A9" s="28" t="s">
        <v>17</v>
      </c>
      <c r="B9" s="12"/>
      <c r="C9" s="29" t="str">
        <f>Projektant</f>
        <v>Jan Přibyl</v>
      </c>
      <c r="D9" s="29"/>
      <c r="E9" s="29"/>
      <c r="F9" s="12"/>
      <c r="G9" s="34"/>
      <c r="H9" s="35"/>
    </row>
    <row r="10" spans="1:8" ht="12.75">
      <c r="A10" s="28" t="s">
        <v>18</v>
      </c>
      <c r="B10" s="12"/>
      <c r="C10" s="36" t="s">
        <v>19</v>
      </c>
      <c r="D10" s="36"/>
      <c r="E10" s="36"/>
      <c r="F10" s="37"/>
      <c r="G10" s="38"/>
      <c r="H10" s="39"/>
    </row>
    <row r="11" spans="1:57" ht="13.5" customHeight="1">
      <c r="A11" s="28" t="s">
        <v>20</v>
      </c>
      <c r="B11" s="12"/>
      <c r="C11" s="36"/>
      <c r="D11" s="36"/>
      <c r="E11" s="36"/>
      <c r="F11" s="40" t="s">
        <v>21</v>
      </c>
      <c r="G11" s="41"/>
      <c r="H11" s="35"/>
      <c r="BA11" s="42"/>
      <c r="BB11" s="42"/>
      <c r="BC11" s="42"/>
      <c r="BD11" s="42"/>
      <c r="BE11" s="42"/>
    </row>
    <row r="12" spans="1:8" ht="12.75" customHeight="1">
      <c r="A12" s="43" t="s">
        <v>22</v>
      </c>
      <c r="B12" s="9"/>
      <c r="C12" s="44"/>
      <c r="D12" s="44"/>
      <c r="E12" s="44"/>
      <c r="F12" s="45" t="s">
        <v>23</v>
      </c>
      <c r="G12" s="46"/>
      <c r="H12" s="35"/>
    </row>
    <row r="13" spans="1:8" ht="28.5" customHeight="1">
      <c r="A13" s="47" t="s">
        <v>24</v>
      </c>
      <c r="B13" s="47"/>
      <c r="C13" s="47"/>
      <c r="D13" s="47"/>
      <c r="E13" s="47"/>
      <c r="F13" s="47"/>
      <c r="G13" s="47"/>
      <c r="H13" s="35"/>
    </row>
    <row r="14" spans="1:7" ht="17.25" customHeight="1">
      <c r="A14" s="48" t="s">
        <v>25</v>
      </c>
      <c r="B14" s="49"/>
      <c r="C14" s="50"/>
      <c r="D14" s="51" t="s">
        <v>26</v>
      </c>
      <c r="E14" s="51"/>
      <c r="F14" s="51"/>
      <c r="G14" s="51"/>
    </row>
    <row r="15" spans="1:7" ht="15.75" customHeight="1">
      <c r="A15" s="52"/>
      <c r="B15" s="53" t="s">
        <v>27</v>
      </c>
      <c r="C15" s="54">
        <f>HSV</f>
        <v>0</v>
      </c>
      <c r="D15" s="55" t="str">
        <f>Rekapitulace!A25</f>
        <v>Ztížené výrobní podmínky</v>
      </c>
      <c r="E15" s="56"/>
      <c r="F15" s="57"/>
      <c r="G15" s="54">
        <f>Rekapitulace!I25</f>
        <v>0</v>
      </c>
    </row>
    <row r="16" spans="1:7" ht="15.75" customHeight="1">
      <c r="A16" s="52" t="s">
        <v>28</v>
      </c>
      <c r="B16" s="53" t="s">
        <v>29</v>
      </c>
      <c r="C16" s="54">
        <f>PSV</f>
        <v>0</v>
      </c>
      <c r="D16" s="8" t="str">
        <f>Rekapitulace!A26</f>
        <v>Oborová přirážka</v>
      </c>
      <c r="E16" s="58"/>
      <c r="F16" s="59"/>
      <c r="G16" s="54">
        <f>Rekapitulace!I26</f>
        <v>0</v>
      </c>
    </row>
    <row r="17" spans="1:7" ht="15.75" customHeight="1">
      <c r="A17" s="52" t="s">
        <v>30</v>
      </c>
      <c r="B17" s="53" t="s">
        <v>31</v>
      </c>
      <c r="C17" s="54">
        <f>Mont</f>
        <v>0</v>
      </c>
      <c r="D17" s="8" t="str">
        <f>Rekapitulace!A27</f>
        <v>Přesun stavebních kapacit</v>
      </c>
      <c r="E17" s="58"/>
      <c r="F17" s="59"/>
      <c r="G17" s="54">
        <f>Rekapitulace!I27</f>
        <v>0</v>
      </c>
    </row>
    <row r="18" spans="1:7" ht="15.75" customHeight="1">
      <c r="A18" s="60" t="s">
        <v>32</v>
      </c>
      <c r="B18" s="61" t="s">
        <v>33</v>
      </c>
      <c r="C18" s="54">
        <f>Dodavka</f>
        <v>0</v>
      </c>
      <c r="D18" s="8" t="str">
        <f>Rekapitulace!A28</f>
        <v>Mimostaveništní doprava</v>
      </c>
      <c r="E18" s="58"/>
      <c r="F18" s="59"/>
      <c r="G18" s="54">
        <f>Rekapitulace!I28</f>
        <v>0</v>
      </c>
    </row>
    <row r="19" spans="1:7" ht="15.75" customHeight="1">
      <c r="A19" s="62" t="s">
        <v>34</v>
      </c>
      <c r="B19" s="53"/>
      <c r="C19" s="54">
        <f>SUM(C15:C18)</f>
        <v>0</v>
      </c>
      <c r="D19" s="8" t="str">
        <f>Rekapitulace!A29</f>
        <v>Zařízení staveniště</v>
      </c>
      <c r="E19" s="58"/>
      <c r="F19" s="59"/>
      <c r="G19" s="54">
        <f>Rekapitulace!I29</f>
        <v>0</v>
      </c>
    </row>
    <row r="20" spans="1:7" ht="15.75" customHeight="1">
      <c r="A20" s="62"/>
      <c r="B20" s="53"/>
      <c r="C20" s="54"/>
      <c r="D20" s="8" t="str">
        <f>Rekapitulace!A30</f>
        <v>Provoz investora</v>
      </c>
      <c r="E20" s="58"/>
      <c r="F20" s="59"/>
      <c r="G20" s="54">
        <f>Rekapitulace!I30</f>
        <v>0</v>
      </c>
    </row>
    <row r="21" spans="1:7" ht="15.75" customHeight="1">
      <c r="A21" s="62" t="s">
        <v>35</v>
      </c>
      <c r="B21" s="53"/>
      <c r="C21" s="54">
        <f>HZS</f>
        <v>0</v>
      </c>
      <c r="D21" s="8" t="str">
        <f>Rekapitulace!A31</f>
        <v>Kompletační činnost (IČD)</v>
      </c>
      <c r="E21" s="58"/>
      <c r="F21" s="59"/>
      <c r="G21" s="54">
        <f>Rekapitulace!I31</f>
        <v>0</v>
      </c>
    </row>
    <row r="22" spans="1:7" ht="15.75" customHeight="1">
      <c r="A22" s="63" t="s">
        <v>36</v>
      </c>
      <c r="B22" s="64"/>
      <c r="C22" s="54">
        <f>C19+C21</f>
        <v>0</v>
      </c>
      <c r="D22" s="8" t="s">
        <v>37</v>
      </c>
      <c r="E22" s="58"/>
      <c r="F22" s="59"/>
      <c r="G22" s="54">
        <f>G23-SUM(G15:G21)</f>
        <v>0</v>
      </c>
    </row>
    <row r="23" spans="1:7" ht="15.75" customHeight="1">
      <c r="A23" s="65" t="s">
        <v>38</v>
      </c>
      <c r="B23" s="65"/>
      <c r="C23" s="66">
        <f>C22+G23</f>
        <v>0</v>
      </c>
      <c r="D23" s="67" t="s">
        <v>39</v>
      </c>
      <c r="E23" s="68"/>
      <c r="F23" s="69"/>
      <c r="G23" s="54">
        <f>VRN</f>
        <v>0</v>
      </c>
    </row>
    <row r="24" spans="1:7" ht="12.75">
      <c r="A24" s="70" t="s">
        <v>40</v>
      </c>
      <c r="B24" s="71"/>
      <c r="C24" s="72"/>
      <c r="D24" s="71" t="s">
        <v>41</v>
      </c>
      <c r="E24" s="71"/>
      <c r="F24" s="73" t="s">
        <v>42</v>
      </c>
      <c r="G24" s="74"/>
    </row>
    <row r="25" spans="1:7" ht="12.75">
      <c r="A25" s="63" t="s">
        <v>43</v>
      </c>
      <c r="B25" s="64"/>
      <c r="C25" s="75"/>
      <c r="D25" s="64" t="s">
        <v>43</v>
      </c>
      <c r="E25" s="76"/>
      <c r="F25" s="77" t="s">
        <v>43</v>
      </c>
      <c r="G25" s="78"/>
    </row>
    <row r="26" spans="1:7" ht="37.5" customHeight="1">
      <c r="A26" s="63" t="s">
        <v>44</v>
      </c>
      <c r="B26" s="79"/>
      <c r="C26" s="75"/>
      <c r="D26" s="64" t="s">
        <v>44</v>
      </c>
      <c r="E26" s="76"/>
      <c r="F26" s="77" t="s">
        <v>44</v>
      </c>
      <c r="G26" s="78"/>
    </row>
    <row r="27" spans="1:7" ht="12.75">
      <c r="A27" s="63"/>
      <c r="B27" s="80"/>
      <c r="C27" s="75"/>
      <c r="D27" s="64"/>
      <c r="E27" s="76"/>
      <c r="F27" s="77"/>
      <c r="G27" s="78"/>
    </row>
    <row r="28" spans="1:7" ht="12.75">
      <c r="A28" s="63" t="s">
        <v>45</v>
      </c>
      <c r="B28" s="64"/>
      <c r="C28" s="75"/>
      <c r="D28" s="77" t="s">
        <v>46</v>
      </c>
      <c r="E28" s="75"/>
      <c r="F28" s="81" t="s">
        <v>46</v>
      </c>
      <c r="G28" s="78"/>
    </row>
    <row r="29" spans="1:7" ht="69" customHeight="1">
      <c r="A29" s="63"/>
      <c r="B29" s="64"/>
      <c r="C29" s="82"/>
      <c r="D29" s="83"/>
      <c r="E29" s="82"/>
      <c r="F29" s="64"/>
      <c r="G29" s="78"/>
    </row>
    <row r="30" spans="1:7" ht="12.75">
      <c r="A30" s="84" t="s">
        <v>47</v>
      </c>
      <c r="B30" s="85"/>
      <c r="C30" s="86">
        <v>21</v>
      </c>
      <c r="D30" s="85" t="s">
        <v>48</v>
      </c>
      <c r="E30" s="87"/>
      <c r="F30" s="88">
        <f>C23-F32</f>
        <v>0</v>
      </c>
      <c r="G30" s="88"/>
    </row>
    <row r="31" spans="1:7" ht="12.75">
      <c r="A31" s="84" t="s">
        <v>49</v>
      </c>
      <c r="B31" s="85"/>
      <c r="C31" s="86">
        <f>SazbaDPH1</f>
        <v>21</v>
      </c>
      <c r="D31" s="85" t="s">
        <v>50</v>
      </c>
      <c r="E31" s="87"/>
      <c r="F31" s="88">
        <f>ROUND(PRODUCT(F30,C31/100),0)</f>
        <v>0</v>
      </c>
      <c r="G31" s="88"/>
    </row>
    <row r="32" spans="1:7" ht="12.75">
      <c r="A32" s="84" t="s">
        <v>47</v>
      </c>
      <c r="B32" s="85"/>
      <c r="C32" s="86">
        <v>0</v>
      </c>
      <c r="D32" s="85" t="s">
        <v>50</v>
      </c>
      <c r="E32" s="87"/>
      <c r="F32" s="88">
        <v>0</v>
      </c>
      <c r="G32" s="88"/>
    </row>
    <row r="33" spans="1:7" ht="12.75">
      <c r="A33" s="84" t="s">
        <v>49</v>
      </c>
      <c r="B33" s="89"/>
      <c r="C33" s="90">
        <f>SazbaDPH2</f>
        <v>0</v>
      </c>
      <c r="D33" s="85" t="s">
        <v>50</v>
      </c>
      <c r="E33" s="59"/>
      <c r="F33" s="88">
        <f>ROUND(PRODUCT(F32,C33/100),0)</f>
        <v>0</v>
      </c>
      <c r="G33" s="88"/>
    </row>
    <row r="34" spans="1:7" s="95" customFormat="1" ht="19.5" customHeight="1">
      <c r="A34" s="91" t="s">
        <v>51</v>
      </c>
      <c r="B34" s="92"/>
      <c r="C34" s="92"/>
      <c r="D34" s="92"/>
      <c r="E34" s="93"/>
      <c r="F34" s="94">
        <f>ROUND(SUM(F30:F33),0)</f>
        <v>0</v>
      </c>
      <c r="G34" s="94"/>
    </row>
    <row r="36" spans="1:8" ht="12.75">
      <c r="A36" s="96" t="s">
        <v>52</v>
      </c>
      <c r="B36" s="96"/>
      <c r="C36" s="96"/>
      <c r="D36" s="96"/>
      <c r="E36" s="96"/>
      <c r="F36" s="96"/>
      <c r="G36" s="96"/>
      <c r="H36" t="s">
        <v>53</v>
      </c>
    </row>
    <row r="37" spans="1:8" ht="14.25" customHeight="1">
      <c r="A37" s="96"/>
      <c r="B37" s="97"/>
      <c r="C37" s="97"/>
      <c r="D37" s="97"/>
      <c r="E37" s="97"/>
      <c r="F37" s="97"/>
      <c r="G37" s="97"/>
      <c r="H37" t="s">
        <v>53</v>
      </c>
    </row>
    <row r="38" spans="1:8" ht="12.75" customHeight="1">
      <c r="A38" s="98"/>
      <c r="B38" s="97"/>
      <c r="C38" s="97"/>
      <c r="D38" s="97"/>
      <c r="E38" s="97"/>
      <c r="F38" s="97"/>
      <c r="G38" s="97"/>
      <c r="H38" t="s">
        <v>53</v>
      </c>
    </row>
    <row r="39" spans="1:8" ht="12.75">
      <c r="A39" s="98"/>
      <c r="B39" s="97"/>
      <c r="C39" s="97"/>
      <c r="D39" s="97"/>
      <c r="E39" s="97"/>
      <c r="F39" s="97"/>
      <c r="G39" s="97"/>
      <c r="H39" t="s">
        <v>53</v>
      </c>
    </row>
    <row r="40" spans="1:8" ht="12.75">
      <c r="A40" s="98"/>
      <c r="B40" s="97"/>
      <c r="C40" s="97"/>
      <c r="D40" s="97"/>
      <c r="E40" s="97"/>
      <c r="F40" s="97"/>
      <c r="G40" s="97"/>
      <c r="H40" t="s">
        <v>53</v>
      </c>
    </row>
    <row r="41" spans="1:8" ht="12.75">
      <c r="A41" s="98"/>
      <c r="B41" s="97"/>
      <c r="C41" s="97"/>
      <c r="D41" s="97"/>
      <c r="E41" s="97"/>
      <c r="F41" s="97"/>
      <c r="G41" s="97"/>
      <c r="H41" t="s">
        <v>53</v>
      </c>
    </row>
    <row r="42" spans="1:8" ht="12.75">
      <c r="A42" s="98"/>
      <c r="B42" s="97"/>
      <c r="C42" s="97"/>
      <c r="D42" s="97"/>
      <c r="E42" s="97"/>
      <c r="F42" s="97"/>
      <c r="G42" s="97"/>
      <c r="H42" t="s">
        <v>53</v>
      </c>
    </row>
    <row r="43" spans="1:8" ht="12.75">
      <c r="A43" s="98"/>
      <c r="B43" s="97"/>
      <c r="C43" s="97"/>
      <c r="D43" s="97"/>
      <c r="E43" s="97"/>
      <c r="F43" s="97"/>
      <c r="G43" s="97"/>
      <c r="H43" t="s">
        <v>53</v>
      </c>
    </row>
    <row r="44" spans="1:8" ht="12.75">
      <c r="A44" s="98"/>
      <c r="B44" s="97"/>
      <c r="C44" s="97"/>
      <c r="D44" s="97"/>
      <c r="E44" s="97"/>
      <c r="F44" s="97"/>
      <c r="G44" s="97"/>
      <c r="H44" t="s">
        <v>53</v>
      </c>
    </row>
    <row r="45" spans="1:8" ht="0.75" customHeight="1">
      <c r="A45" s="98"/>
      <c r="B45" s="97"/>
      <c r="C45" s="97"/>
      <c r="D45" s="97"/>
      <c r="E45" s="97"/>
      <c r="F45" s="97"/>
      <c r="G45" s="97"/>
      <c r="H45" t="s">
        <v>53</v>
      </c>
    </row>
    <row r="46" spans="2:7" ht="12.75" customHeight="1">
      <c r="B46" s="99"/>
      <c r="C46" s="99"/>
      <c r="D46" s="99"/>
      <c r="E46" s="99"/>
      <c r="F46" s="99"/>
      <c r="G46" s="99"/>
    </row>
    <row r="47" spans="2:7" ht="12.75" customHeight="1">
      <c r="B47" s="99"/>
      <c r="C47" s="99"/>
      <c r="D47" s="99"/>
      <c r="E47" s="99"/>
      <c r="F47" s="99"/>
      <c r="G47" s="99"/>
    </row>
    <row r="48" spans="2:7" ht="12.75" customHeight="1">
      <c r="B48" s="99"/>
      <c r="C48" s="99"/>
      <c r="D48" s="99"/>
      <c r="E48" s="99"/>
      <c r="F48" s="99"/>
      <c r="G48" s="99"/>
    </row>
    <row r="49" spans="2:7" ht="12.75" customHeight="1">
      <c r="B49" s="99"/>
      <c r="C49" s="99"/>
      <c r="D49" s="99"/>
      <c r="E49" s="99"/>
      <c r="F49" s="99"/>
      <c r="G49" s="99"/>
    </row>
    <row r="50" spans="2:7" ht="12.75" customHeight="1">
      <c r="B50" s="99"/>
      <c r="C50" s="99"/>
      <c r="D50" s="99"/>
      <c r="E50" s="99"/>
      <c r="F50" s="99"/>
      <c r="G50" s="99"/>
    </row>
    <row r="51" spans="2:7" ht="12.75" customHeight="1">
      <c r="B51" s="99"/>
      <c r="C51" s="99"/>
      <c r="D51" s="99"/>
      <c r="E51" s="99"/>
      <c r="F51" s="99"/>
      <c r="G51" s="99"/>
    </row>
    <row r="52" spans="2:7" ht="12.75" customHeight="1">
      <c r="B52" s="99"/>
      <c r="C52" s="99"/>
      <c r="D52" s="99"/>
      <c r="E52" s="99"/>
      <c r="F52" s="99"/>
      <c r="G52" s="99"/>
    </row>
    <row r="53" spans="2:7" ht="12.75" customHeight="1">
      <c r="B53" s="99"/>
      <c r="C53" s="99"/>
      <c r="D53" s="99"/>
      <c r="E53" s="99"/>
      <c r="F53" s="99"/>
      <c r="G53" s="99"/>
    </row>
    <row r="54" spans="2:7" ht="12.75" customHeight="1">
      <c r="B54" s="99"/>
      <c r="C54" s="99"/>
      <c r="D54" s="99"/>
      <c r="E54" s="99"/>
      <c r="F54" s="99"/>
      <c r="G54" s="99"/>
    </row>
    <row r="55" spans="2:7" ht="12.75" customHeight="1">
      <c r="B55" s="99"/>
      <c r="C55" s="99"/>
      <c r="D55" s="99"/>
      <c r="E55" s="99"/>
      <c r="F55" s="99"/>
      <c r="G55" s="99"/>
    </row>
  </sheetData>
  <mergeCells count="2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4"/>
  <sheetViews>
    <sheetView workbookViewId="0" topLeftCell="A1">
      <selection activeCell="H1" sqref="H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00" t="s">
        <v>54</v>
      </c>
      <c r="B1" s="100"/>
      <c r="C1" s="101" t="str">
        <f>CONCATENATE(cislostavby," ",nazevstavby)</f>
        <v>137-1 Vodovod Ostroměř - III. etapa, Přívodní řad do Dom</v>
      </c>
      <c r="D1" s="102"/>
      <c r="E1" s="103"/>
      <c r="F1" s="102"/>
      <c r="G1" s="104" t="s">
        <v>55</v>
      </c>
      <c r="H1" s="105" t="s">
        <v>6</v>
      </c>
      <c r="I1" s="106"/>
    </row>
    <row r="2" spans="1:9" ht="12.75">
      <c r="A2" s="107" t="s">
        <v>56</v>
      </c>
      <c r="B2" s="107"/>
      <c r="C2" s="108" t="str">
        <f>CONCATENATE(cisloobjektu," ",nazevobjektu)</f>
        <v>137-1 Přívodní řad do Domoslavic</v>
      </c>
      <c r="D2" s="109"/>
      <c r="E2" s="110"/>
      <c r="F2" s="109"/>
      <c r="G2" s="111" t="s">
        <v>12</v>
      </c>
      <c r="H2" s="111"/>
      <c r="I2" s="111"/>
    </row>
    <row r="3" spans="1:9" ht="12.75">
      <c r="A3" s="76"/>
      <c r="B3" s="76"/>
      <c r="C3" s="76"/>
      <c r="D3" s="76"/>
      <c r="E3" s="76"/>
      <c r="F3" s="64"/>
      <c r="G3" s="76"/>
      <c r="H3" s="76"/>
      <c r="I3" s="76"/>
    </row>
    <row r="4" spans="1:9" ht="19.5" customHeight="1">
      <c r="A4" s="112" t="s">
        <v>57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76"/>
      <c r="B5" s="76"/>
      <c r="C5" s="76"/>
      <c r="D5" s="76"/>
      <c r="E5" s="76"/>
      <c r="F5" s="76"/>
      <c r="G5" s="76"/>
      <c r="H5" s="76"/>
      <c r="I5" s="76"/>
    </row>
    <row r="6" spans="1:9" s="35" customFormat="1" ht="12.75">
      <c r="A6" s="113"/>
      <c r="B6" s="114" t="s">
        <v>58</v>
      </c>
      <c r="C6" s="114"/>
      <c r="D6" s="51"/>
      <c r="E6" s="115" t="s">
        <v>59</v>
      </c>
      <c r="F6" s="116" t="s">
        <v>60</v>
      </c>
      <c r="G6" s="116" t="s">
        <v>61</v>
      </c>
      <c r="H6" s="116" t="s">
        <v>62</v>
      </c>
      <c r="I6" s="117" t="s">
        <v>35</v>
      </c>
    </row>
    <row r="7" spans="1:9" s="35" customFormat="1" ht="12.75">
      <c r="A7" s="118" t="str">
        <f>Položky!B7</f>
        <v>1</v>
      </c>
      <c r="B7" s="119" t="str">
        <f>Položky!C7</f>
        <v>Zemní práce</v>
      </c>
      <c r="C7" s="64"/>
      <c r="D7" s="120"/>
      <c r="E7" s="121">
        <f>Položky!BA51</f>
        <v>0</v>
      </c>
      <c r="F7" s="122">
        <f>Položky!BB51</f>
        <v>0</v>
      </c>
      <c r="G7" s="122">
        <f>Položky!BC51</f>
        <v>0</v>
      </c>
      <c r="H7" s="122">
        <f>Položky!BD51</f>
        <v>0</v>
      </c>
      <c r="I7" s="123">
        <f>Položky!BE51</f>
        <v>0</v>
      </c>
    </row>
    <row r="8" spans="1:9" s="35" customFormat="1" ht="12.75">
      <c r="A8" s="118" t="str">
        <f>Položky!B52</f>
        <v>3</v>
      </c>
      <c r="B8" s="119" t="str">
        <f>Položky!C52</f>
        <v>Svislé a kompletní konstrukce</v>
      </c>
      <c r="C8" s="64"/>
      <c r="D8" s="120"/>
      <c r="E8" s="121">
        <f>Položky!BA57</f>
        <v>0</v>
      </c>
      <c r="F8" s="122">
        <f>Položky!BB57</f>
        <v>0</v>
      </c>
      <c r="G8" s="122">
        <f>Položky!BC57</f>
        <v>0</v>
      </c>
      <c r="H8" s="122">
        <f>Položky!BD57</f>
        <v>0</v>
      </c>
      <c r="I8" s="123">
        <f>Položky!BE57</f>
        <v>0</v>
      </c>
    </row>
    <row r="9" spans="1:9" s="35" customFormat="1" ht="12.75">
      <c r="A9" s="118" t="str">
        <f>Položky!B58</f>
        <v>4</v>
      </c>
      <c r="B9" s="119" t="str">
        <f>Položky!C58</f>
        <v>Vodorovné konstrukce</v>
      </c>
      <c r="C9" s="64"/>
      <c r="D9" s="120"/>
      <c r="E9" s="121">
        <f>Položky!BA64</f>
        <v>0</v>
      </c>
      <c r="F9" s="122">
        <f>Položky!BB64</f>
        <v>0</v>
      </c>
      <c r="G9" s="122">
        <f>Položky!BC64</f>
        <v>0</v>
      </c>
      <c r="H9" s="122">
        <f>Položky!BD64</f>
        <v>0</v>
      </c>
      <c r="I9" s="123">
        <f>Položky!BE64</f>
        <v>0</v>
      </c>
    </row>
    <row r="10" spans="1:9" s="35" customFormat="1" ht="12.75">
      <c r="A10" s="118" t="str">
        <f>Položky!B65</f>
        <v>5</v>
      </c>
      <c r="B10" s="119" t="str">
        <f>Položky!C65</f>
        <v>Komunikace</v>
      </c>
      <c r="C10" s="64"/>
      <c r="D10" s="120"/>
      <c r="E10" s="121">
        <f>Položky!BA75</f>
        <v>0</v>
      </c>
      <c r="F10" s="122">
        <f>Položky!BB75</f>
        <v>0</v>
      </c>
      <c r="G10" s="122">
        <f>Položky!BC75</f>
        <v>0</v>
      </c>
      <c r="H10" s="122">
        <f>Položky!BD75</f>
        <v>0</v>
      </c>
      <c r="I10" s="123">
        <f>Položky!BE75</f>
        <v>0</v>
      </c>
    </row>
    <row r="11" spans="1:9" s="35" customFormat="1" ht="12.75">
      <c r="A11" s="118" t="str">
        <f>Položky!B76</f>
        <v>6</v>
      </c>
      <c r="B11" s="119" t="str">
        <f>Položky!C76</f>
        <v>Úpravy povrchu, podlahy</v>
      </c>
      <c r="C11" s="64"/>
      <c r="D11" s="120"/>
      <c r="E11" s="121">
        <f>Položky!BA81</f>
        <v>0</v>
      </c>
      <c r="F11" s="122">
        <f>Položky!BB81</f>
        <v>0</v>
      </c>
      <c r="G11" s="122">
        <f>Položky!BC81</f>
        <v>0</v>
      </c>
      <c r="H11" s="122">
        <f>Položky!BD81</f>
        <v>0</v>
      </c>
      <c r="I11" s="123">
        <f>Položky!BE81</f>
        <v>0</v>
      </c>
    </row>
    <row r="12" spans="1:9" s="35" customFormat="1" ht="12.75">
      <c r="A12" s="118" t="str">
        <f>Položky!B82</f>
        <v>8</v>
      </c>
      <c r="B12" s="119" t="str">
        <f>Položky!C82</f>
        <v>Trubní vedení</v>
      </c>
      <c r="C12" s="64"/>
      <c r="D12" s="120"/>
      <c r="E12" s="121">
        <f>Položky!BA161</f>
        <v>0</v>
      </c>
      <c r="F12" s="122">
        <f>Položky!BB161</f>
        <v>0</v>
      </c>
      <c r="G12" s="122">
        <f>Položky!BC161</f>
        <v>0</v>
      </c>
      <c r="H12" s="122">
        <f>Položky!BD161</f>
        <v>0</v>
      </c>
      <c r="I12" s="123">
        <f>Položky!BE161</f>
        <v>0</v>
      </c>
    </row>
    <row r="13" spans="1:9" s="35" customFormat="1" ht="12.75">
      <c r="A13" s="118" t="str">
        <f>Položky!B162</f>
        <v>91</v>
      </c>
      <c r="B13" s="119" t="str">
        <f>Položky!C162</f>
        <v>Doplňující práce na komunikaci</v>
      </c>
      <c r="C13" s="64"/>
      <c r="D13" s="120"/>
      <c r="E13" s="121">
        <f>Položky!BA166</f>
        <v>0</v>
      </c>
      <c r="F13" s="122">
        <f>Položky!BB166</f>
        <v>0</v>
      </c>
      <c r="G13" s="122">
        <f>Položky!BC166</f>
        <v>0</v>
      </c>
      <c r="H13" s="122">
        <f>Položky!BD166</f>
        <v>0</v>
      </c>
      <c r="I13" s="123">
        <f>Položky!BE166</f>
        <v>0</v>
      </c>
    </row>
    <row r="14" spans="1:9" s="35" customFormat="1" ht="12.75">
      <c r="A14" s="118" t="str">
        <f>Položky!B167</f>
        <v>99</v>
      </c>
      <c r="B14" s="119" t="str">
        <f>Položky!C167</f>
        <v>Staveništní přesun hmot</v>
      </c>
      <c r="C14" s="64"/>
      <c r="D14" s="120"/>
      <c r="E14" s="121">
        <f>Položky!BA169</f>
        <v>0</v>
      </c>
      <c r="F14" s="122">
        <f>Položky!BB169</f>
        <v>0</v>
      </c>
      <c r="G14" s="122">
        <f>Položky!BC169</f>
        <v>0</v>
      </c>
      <c r="H14" s="122">
        <f>Položky!BD169</f>
        <v>0</v>
      </c>
      <c r="I14" s="123">
        <f>Položky!BE169</f>
        <v>0</v>
      </c>
    </row>
    <row r="15" spans="1:9" s="35" customFormat="1" ht="12.75">
      <c r="A15" s="118" t="str">
        <f>Položky!B170</f>
        <v>711</v>
      </c>
      <c r="B15" s="119" t="str">
        <f>Položky!C170</f>
        <v>Izolace proti vodě</v>
      </c>
      <c r="C15" s="64"/>
      <c r="D15" s="120"/>
      <c r="E15" s="121">
        <f>Položky!BA174</f>
        <v>0</v>
      </c>
      <c r="F15" s="122">
        <f>Položky!BB174</f>
        <v>0</v>
      </c>
      <c r="G15" s="122">
        <f>Položky!BC174</f>
        <v>0</v>
      </c>
      <c r="H15" s="122">
        <f>Položky!BD174</f>
        <v>0</v>
      </c>
      <c r="I15" s="123">
        <f>Položky!BE174</f>
        <v>0</v>
      </c>
    </row>
    <row r="16" spans="1:9" s="35" customFormat="1" ht="12.75">
      <c r="A16" s="118" t="str">
        <f>Položky!B175</f>
        <v>722</v>
      </c>
      <c r="B16" s="119" t="str">
        <f>Položky!C175</f>
        <v>Vnitřní vodovod</v>
      </c>
      <c r="C16" s="64"/>
      <c r="D16" s="120"/>
      <c r="E16" s="121">
        <f>Položky!BA184</f>
        <v>0</v>
      </c>
      <c r="F16" s="122">
        <f>Položky!BB184</f>
        <v>0</v>
      </c>
      <c r="G16" s="122">
        <f>Položky!BC184</f>
        <v>0</v>
      </c>
      <c r="H16" s="122">
        <f>Položky!BD184</f>
        <v>0</v>
      </c>
      <c r="I16" s="123">
        <f>Položky!BE184</f>
        <v>0</v>
      </c>
    </row>
    <row r="17" spans="1:9" s="35" customFormat="1" ht="12.75">
      <c r="A17" s="118" t="str">
        <f>Položky!B185</f>
        <v>96</v>
      </c>
      <c r="B17" s="119" t="str">
        <f>Položky!C185</f>
        <v>Bourání konstrukcí</v>
      </c>
      <c r="C17" s="64"/>
      <c r="D17" s="120"/>
      <c r="E17" s="121">
        <f>Položky!BA187</f>
        <v>0</v>
      </c>
      <c r="F17" s="122">
        <f>Položky!BB187</f>
        <v>0</v>
      </c>
      <c r="G17" s="122">
        <f>Položky!BC187</f>
        <v>0</v>
      </c>
      <c r="H17" s="122">
        <f>Položky!BD187</f>
        <v>0</v>
      </c>
      <c r="I17" s="123">
        <f>Položky!BE187</f>
        <v>0</v>
      </c>
    </row>
    <row r="18" spans="1:9" s="35" customFormat="1" ht="12.75">
      <c r="A18" s="118" t="str">
        <f>Položky!B188</f>
        <v>D96</v>
      </c>
      <c r="B18" s="119" t="str">
        <f>Položky!C188</f>
        <v>Přesuny suti a vybouraných hmot</v>
      </c>
      <c r="C18" s="64"/>
      <c r="D18" s="120"/>
      <c r="E18" s="121">
        <f>Položky!BA193</f>
        <v>0</v>
      </c>
      <c r="F18" s="122">
        <f>Položky!BB193</f>
        <v>0</v>
      </c>
      <c r="G18" s="122">
        <f>Položky!BC193</f>
        <v>0</v>
      </c>
      <c r="H18" s="122">
        <f>Položky!BD193</f>
        <v>0</v>
      </c>
      <c r="I18" s="123">
        <f>Položky!BE193</f>
        <v>0</v>
      </c>
    </row>
    <row r="19" spans="1:9" s="35" customFormat="1" ht="12.75">
      <c r="A19" s="118" t="str">
        <f>Položky!B194</f>
        <v>722</v>
      </c>
      <c r="B19" s="119" t="str">
        <f>Položky!C194</f>
        <v>Vnitřní vodovod</v>
      </c>
      <c r="C19" s="64"/>
      <c r="D19" s="120"/>
      <c r="E19" s="121">
        <f>Položky!BA196</f>
        <v>0</v>
      </c>
      <c r="F19" s="122">
        <f>Položky!BB196</f>
        <v>0</v>
      </c>
      <c r="G19" s="122">
        <f>Položky!BC196</f>
        <v>0</v>
      </c>
      <c r="H19" s="122">
        <f>Položky!BD196</f>
        <v>0</v>
      </c>
      <c r="I19" s="123">
        <f>Položky!BE196</f>
        <v>0</v>
      </c>
    </row>
    <row r="20" spans="1:9" s="130" customFormat="1" ht="12.75">
      <c r="A20" s="124"/>
      <c r="B20" s="125" t="s">
        <v>63</v>
      </c>
      <c r="C20" s="125"/>
      <c r="D20" s="126"/>
      <c r="E20" s="127">
        <f>SUM(E7:E19)</f>
        <v>0</v>
      </c>
      <c r="F20" s="128">
        <f>SUM(F7:F19)</f>
        <v>0</v>
      </c>
      <c r="G20" s="128">
        <f>SUM(G7:G19)</f>
        <v>0</v>
      </c>
      <c r="H20" s="128">
        <f>SUM(H7:H19)</f>
        <v>0</v>
      </c>
      <c r="I20" s="129">
        <f>SUM(I7:I19)</f>
        <v>0</v>
      </c>
    </row>
    <row r="21" spans="1:9" ht="12.75">
      <c r="A21" s="64"/>
      <c r="B21" s="64"/>
      <c r="C21" s="64"/>
      <c r="D21" s="64"/>
      <c r="E21" s="64"/>
      <c r="F21" s="64"/>
      <c r="G21" s="64"/>
      <c r="H21" s="64"/>
      <c r="I21" s="64"/>
    </row>
    <row r="22" spans="1:57" ht="19.5" customHeight="1">
      <c r="A22" s="131" t="s">
        <v>64</v>
      </c>
      <c r="B22" s="131"/>
      <c r="C22" s="131"/>
      <c r="D22" s="131"/>
      <c r="E22" s="131"/>
      <c r="F22" s="131"/>
      <c r="G22" s="131"/>
      <c r="H22" s="131"/>
      <c r="I22" s="131"/>
      <c r="BA22" s="42"/>
      <c r="BB22" s="42"/>
      <c r="BC22" s="42"/>
      <c r="BD22" s="42"/>
      <c r="BE22" s="42"/>
    </row>
    <row r="23" spans="1:9" ht="12.75">
      <c r="A23" s="76"/>
      <c r="B23" s="76"/>
      <c r="C23" s="76"/>
      <c r="D23" s="76"/>
      <c r="E23" s="76"/>
      <c r="F23" s="76"/>
      <c r="G23" s="76"/>
      <c r="H23" s="76"/>
      <c r="I23" s="76"/>
    </row>
    <row r="24" spans="1:9" ht="12.75">
      <c r="A24" s="70" t="s">
        <v>65</v>
      </c>
      <c r="B24" s="71"/>
      <c r="C24" s="71"/>
      <c r="D24" s="132"/>
      <c r="E24" s="133" t="s">
        <v>66</v>
      </c>
      <c r="F24" s="134" t="s">
        <v>67</v>
      </c>
      <c r="G24" s="135" t="s">
        <v>68</v>
      </c>
      <c r="H24" s="136"/>
      <c r="I24" s="137" t="s">
        <v>66</v>
      </c>
    </row>
    <row r="25" spans="1:53" ht="12.75">
      <c r="A25" s="62" t="s">
        <v>69</v>
      </c>
      <c r="B25" s="53"/>
      <c r="C25" s="53"/>
      <c r="D25" s="138"/>
      <c r="E25" s="139"/>
      <c r="F25" s="140"/>
      <c r="G25" s="141">
        <f>CHOOSE(BA25+1,HSV+PSV,HSV+PSV+Mont,HSV+PSV+Dodavka+Mont,HSV,PSV,Mont,Dodavka,Mont+Dodavka,0)</f>
        <v>0</v>
      </c>
      <c r="H25" s="142"/>
      <c r="I25" s="143">
        <f>E25+F25*G25/100</f>
        <v>0</v>
      </c>
      <c r="BA25">
        <v>0</v>
      </c>
    </row>
    <row r="26" spans="1:53" ht="12.75">
      <c r="A26" s="62" t="s">
        <v>70</v>
      </c>
      <c r="B26" s="53"/>
      <c r="C26" s="53"/>
      <c r="D26" s="138"/>
      <c r="E26" s="139"/>
      <c r="F26" s="140"/>
      <c r="G26" s="141">
        <f>CHOOSE(BA26+1,HSV+PSV,HSV+PSV+Mont,HSV+PSV+Dodavka+Mont,HSV,PSV,Mont,Dodavka,Mont+Dodavka,0)</f>
        <v>0</v>
      </c>
      <c r="H26" s="142"/>
      <c r="I26" s="143">
        <f>E26+F26*G26/100</f>
        <v>0</v>
      </c>
      <c r="BA26">
        <v>0</v>
      </c>
    </row>
    <row r="27" spans="1:53" ht="12.75">
      <c r="A27" s="62" t="s">
        <v>71</v>
      </c>
      <c r="B27" s="53"/>
      <c r="C27" s="53"/>
      <c r="D27" s="138"/>
      <c r="E27" s="139"/>
      <c r="F27" s="140"/>
      <c r="G27" s="141">
        <f>CHOOSE(BA27+1,HSV+PSV,HSV+PSV+Mont,HSV+PSV+Dodavka+Mont,HSV,PSV,Mont,Dodavka,Mont+Dodavka,0)</f>
        <v>0</v>
      </c>
      <c r="H27" s="142"/>
      <c r="I27" s="143">
        <f>E27+F27*G27/100</f>
        <v>0</v>
      </c>
      <c r="BA27">
        <v>0</v>
      </c>
    </row>
    <row r="28" spans="1:53" ht="12.75">
      <c r="A28" s="62" t="s">
        <v>72</v>
      </c>
      <c r="B28" s="53"/>
      <c r="C28" s="53"/>
      <c r="D28" s="138"/>
      <c r="E28" s="139"/>
      <c r="F28" s="140"/>
      <c r="G28" s="141">
        <f>CHOOSE(BA28+1,HSV+PSV,HSV+PSV+Mont,HSV+PSV+Dodavka+Mont,HSV,PSV,Mont,Dodavka,Mont+Dodavka,0)</f>
        <v>0</v>
      </c>
      <c r="H28" s="142"/>
      <c r="I28" s="143">
        <f>E28+F28*G28/100</f>
        <v>0</v>
      </c>
      <c r="BA28">
        <v>0</v>
      </c>
    </row>
    <row r="29" spans="1:53" ht="12.75">
      <c r="A29" s="62" t="s">
        <v>73</v>
      </c>
      <c r="B29" s="53"/>
      <c r="C29" s="53"/>
      <c r="D29" s="138"/>
      <c r="E29" s="139"/>
      <c r="F29" s="140"/>
      <c r="G29" s="141">
        <f>CHOOSE(BA29+1,HSV+PSV,HSV+PSV+Mont,HSV+PSV+Dodavka+Mont,HSV,PSV,Mont,Dodavka,Mont+Dodavka,0)</f>
        <v>0</v>
      </c>
      <c r="H29" s="142"/>
      <c r="I29" s="143">
        <f>E29+F29*G29/100</f>
        <v>0</v>
      </c>
      <c r="BA29">
        <v>1</v>
      </c>
    </row>
    <row r="30" spans="1:53" ht="12.75">
      <c r="A30" s="62" t="s">
        <v>74</v>
      </c>
      <c r="B30" s="53"/>
      <c r="C30" s="53"/>
      <c r="D30" s="138"/>
      <c r="E30" s="139"/>
      <c r="F30" s="140"/>
      <c r="G30" s="141">
        <f>CHOOSE(BA30+1,HSV+PSV,HSV+PSV+Mont,HSV+PSV+Dodavka+Mont,HSV,PSV,Mont,Dodavka,Mont+Dodavka,0)</f>
        <v>0</v>
      </c>
      <c r="H30" s="142"/>
      <c r="I30" s="143">
        <f>E30+F30*G30/100</f>
        <v>0</v>
      </c>
      <c r="BA30">
        <v>1</v>
      </c>
    </row>
    <row r="31" spans="1:53" ht="12.75">
      <c r="A31" s="62" t="s">
        <v>75</v>
      </c>
      <c r="B31" s="53"/>
      <c r="C31" s="53"/>
      <c r="D31" s="138"/>
      <c r="E31" s="139"/>
      <c r="F31" s="140"/>
      <c r="G31" s="141">
        <f>CHOOSE(BA31+1,HSV+PSV,HSV+PSV+Mont,HSV+PSV+Dodavka+Mont,HSV,PSV,Mont,Dodavka,Mont+Dodavka,0)</f>
        <v>0</v>
      </c>
      <c r="H31" s="142"/>
      <c r="I31" s="143">
        <f>E31+F31*G31/100</f>
        <v>0</v>
      </c>
      <c r="BA31">
        <v>2</v>
      </c>
    </row>
    <row r="32" spans="1:53" ht="12.75">
      <c r="A32" s="62" t="s">
        <v>76</v>
      </c>
      <c r="B32" s="53"/>
      <c r="C32" s="53"/>
      <c r="D32" s="138"/>
      <c r="E32" s="139"/>
      <c r="F32" s="140"/>
      <c r="G32" s="141">
        <f>CHOOSE(BA32+1,HSV+PSV,HSV+PSV+Mont,HSV+PSV+Dodavka+Mont,HSV,PSV,Mont,Dodavka,Mont+Dodavka,0)</f>
        <v>0</v>
      </c>
      <c r="H32" s="142"/>
      <c r="I32" s="143">
        <f>E32+F32*G32/100</f>
        <v>0</v>
      </c>
      <c r="BA32">
        <v>2</v>
      </c>
    </row>
    <row r="33" spans="1:9" ht="12.75">
      <c r="A33" s="144"/>
      <c r="B33" s="145" t="s">
        <v>77</v>
      </c>
      <c r="C33" s="146"/>
      <c r="D33" s="147"/>
      <c r="E33" s="148"/>
      <c r="F33" s="149"/>
      <c r="G33" s="149"/>
      <c r="H33" s="150">
        <f>SUM(I25:I32)</f>
        <v>0</v>
      </c>
      <c r="I33" s="150"/>
    </row>
    <row r="35" spans="2:9" ht="12.75">
      <c r="B35" s="130"/>
      <c r="F35" s="151"/>
      <c r="G35" s="152"/>
      <c r="H35" s="152"/>
      <c r="I35" s="153"/>
    </row>
    <row r="36" spans="6:9" ht="12.75">
      <c r="F36" s="151"/>
      <c r="G36" s="152"/>
      <c r="H36" s="152"/>
      <c r="I36" s="153"/>
    </row>
    <row r="37" spans="6:9" ht="12.75">
      <c r="F37" s="151"/>
      <c r="G37" s="152"/>
      <c r="H37" s="152"/>
      <c r="I37" s="153"/>
    </row>
    <row r="38" spans="6:9" ht="12.75">
      <c r="F38" s="151"/>
      <c r="G38" s="152"/>
      <c r="H38" s="152"/>
      <c r="I38" s="153"/>
    </row>
    <row r="39" spans="6:9" ht="12.75">
      <c r="F39" s="151"/>
      <c r="G39" s="152"/>
      <c r="H39" s="152"/>
      <c r="I39" s="153"/>
    </row>
    <row r="40" spans="6:9" ht="12.75">
      <c r="F40" s="151"/>
      <c r="G40" s="152"/>
      <c r="H40" s="152"/>
      <c r="I40" s="153"/>
    </row>
    <row r="41" spans="6:9" ht="12.75">
      <c r="F41" s="151"/>
      <c r="G41" s="152"/>
      <c r="H41" s="152"/>
      <c r="I41" s="153"/>
    </row>
    <row r="42" spans="6:9" ht="12.75">
      <c r="F42" s="151"/>
      <c r="G42" s="152"/>
      <c r="H42" s="152"/>
      <c r="I42" s="153"/>
    </row>
    <row r="43" spans="6:9" ht="12.75">
      <c r="F43" s="151"/>
      <c r="G43" s="152"/>
      <c r="H43" s="152"/>
      <c r="I43" s="153"/>
    </row>
    <row r="44" spans="6:9" ht="12.75">
      <c r="F44" s="151"/>
      <c r="G44" s="152"/>
      <c r="H44" s="152"/>
      <c r="I44" s="153"/>
    </row>
    <row r="45" spans="6:9" ht="12.75">
      <c r="F45" s="151"/>
      <c r="G45" s="152"/>
      <c r="H45" s="152"/>
      <c r="I45" s="153"/>
    </row>
    <row r="46" spans="6:9" ht="12.75">
      <c r="F46" s="151"/>
      <c r="G46" s="152"/>
      <c r="H46" s="152"/>
      <c r="I46" s="153"/>
    </row>
    <row r="47" spans="6:9" ht="12.75">
      <c r="F47" s="151"/>
      <c r="G47" s="152"/>
      <c r="H47" s="152"/>
      <c r="I47" s="153"/>
    </row>
    <row r="48" spans="6:9" ht="12.75">
      <c r="F48" s="151"/>
      <c r="G48" s="152"/>
      <c r="H48" s="152"/>
      <c r="I48" s="153"/>
    </row>
    <row r="49" spans="6:9" ht="12.75">
      <c r="F49" s="151"/>
      <c r="G49" s="152"/>
      <c r="H49" s="152"/>
      <c r="I49" s="153"/>
    </row>
    <row r="50" spans="6:9" ht="12.75">
      <c r="F50" s="151"/>
      <c r="G50" s="152"/>
      <c r="H50" s="152"/>
      <c r="I50" s="153"/>
    </row>
    <row r="51" spans="6:9" ht="12.75">
      <c r="F51" s="151"/>
      <c r="G51" s="152"/>
      <c r="H51" s="152"/>
      <c r="I51" s="153"/>
    </row>
    <row r="52" spans="6:9" ht="12.75">
      <c r="F52" s="151"/>
      <c r="G52" s="152"/>
      <c r="H52" s="152"/>
      <c r="I52" s="153"/>
    </row>
    <row r="53" spans="6:9" ht="12.75">
      <c r="F53" s="151"/>
      <c r="G53" s="152"/>
      <c r="H53" s="152"/>
      <c r="I53" s="153"/>
    </row>
    <row r="54" spans="6:9" ht="12.75">
      <c r="F54" s="151"/>
      <c r="G54" s="152"/>
      <c r="H54" s="152"/>
      <c r="I54" s="153"/>
    </row>
    <row r="55" spans="6:9" ht="12.75">
      <c r="F55" s="151"/>
      <c r="G55" s="152"/>
      <c r="H55" s="152"/>
      <c r="I55" s="153"/>
    </row>
    <row r="56" spans="6:9" ht="12.75">
      <c r="F56" s="151"/>
      <c r="G56" s="152"/>
      <c r="H56" s="152"/>
      <c r="I56" s="153"/>
    </row>
    <row r="57" spans="6:9" ht="12.75">
      <c r="F57" s="151"/>
      <c r="G57" s="152"/>
      <c r="H57" s="152"/>
      <c r="I57" s="153"/>
    </row>
    <row r="58" spans="6:9" ht="12.75">
      <c r="F58" s="151"/>
      <c r="G58" s="152"/>
      <c r="H58" s="152"/>
      <c r="I58" s="153"/>
    </row>
    <row r="59" spans="6:9" ht="12.75">
      <c r="F59" s="151"/>
      <c r="G59" s="152"/>
      <c r="H59" s="152"/>
      <c r="I59" s="153"/>
    </row>
    <row r="60" spans="6:9" ht="12.75">
      <c r="F60" s="151"/>
      <c r="G60" s="152"/>
      <c r="H60" s="152"/>
      <c r="I60" s="153"/>
    </row>
    <row r="61" spans="6:9" ht="12.75">
      <c r="F61" s="151"/>
      <c r="G61" s="152"/>
      <c r="H61" s="152"/>
      <c r="I61" s="153"/>
    </row>
    <row r="62" spans="6:9" ht="12.75">
      <c r="F62" s="151"/>
      <c r="G62" s="152"/>
      <c r="H62" s="152"/>
      <c r="I62" s="153"/>
    </row>
    <row r="63" spans="6:9" ht="12.75">
      <c r="F63" s="151"/>
      <c r="G63" s="152"/>
      <c r="H63" s="152"/>
      <c r="I63" s="153"/>
    </row>
    <row r="64" spans="6:9" ht="12.75">
      <c r="F64" s="151"/>
      <c r="G64" s="152"/>
      <c r="H64" s="152"/>
      <c r="I64" s="153"/>
    </row>
    <row r="65" spans="6:9" ht="12.75">
      <c r="F65" s="151"/>
      <c r="G65" s="152"/>
      <c r="H65" s="152"/>
      <c r="I65" s="153"/>
    </row>
    <row r="66" spans="6:9" ht="12.75">
      <c r="F66" s="151"/>
      <c r="G66" s="152"/>
      <c r="H66" s="152"/>
      <c r="I66" s="153"/>
    </row>
    <row r="67" spans="6:9" ht="12.75">
      <c r="F67" s="151"/>
      <c r="G67" s="152"/>
      <c r="H67" s="152"/>
      <c r="I67" s="153"/>
    </row>
    <row r="68" spans="6:9" ht="12.75">
      <c r="F68" s="151"/>
      <c r="G68" s="152"/>
      <c r="H68" s="152"/>
      <c r="I68" s="153"/>
    </row>
    <row r="69" spans="6:9" ht="12.75">
      <c r="F69" s="151"/>
      <c r="G69" s="152"/>
      <c r="H69" s="152"/>
      <c r="I69" s="153"/>
    </row>
    <row r="70" spans="6:9" ht="12.75">
      <c r="F70" s="151"/>
      <c r="G70" s="152"/>
      <c r="H70" s="152"/>
      <c r="I70" s="153"/>
    </row>
    <row r="71" spans="6:9" ht="12.75">
      <c r="F71" s="151"/>
      <c r="G71" s="152"/>
      <c r="H71" s="152"/>
      <c r="I71" s="153"/>
    </row>
    <row r="72" spans="6:9" ht="12.75">
      <c r="F72" s="151"/>
      <c r="G72" s="152"/>
      <c r="H72" s="152"/>
      <c r="I72" s="153"/>
    </row>
    <row r="73" spans="6:9" ht="12.75">
      <c r="F73" s="151"/>
      <c r="G73" s="152"/>
      <c r="H73" s="152"/>
      <c r="I73" s="153"/>
    </row>
    <row r="74" spans="6:9" ht="12.75">
      <c r="F74" s="151"/>
      <c r="G74" s="152"/>
      <c r="H74" s="152"/>
      <c r="I74" s="153"/>
    </row>
    <row r="75" spans="6:9" ht="12.75">
      <c r="F75" s="151"/>
      <c r="G75" s="152"/>
      <c r="H75" s="152"/>
      <c r="I75" s="153"/>
    </row>
    <row r="76" spans="6:9" ht="12.75">
      <c r="F76" s="151"/>
      <c r="G76" s="152"/>
      <c r="H76" s="152"/>
      <c r="I76" s="153"/>
    </row>
    <row r="77" spans="6:9" ht="12.75">
      <c r="F77" s="151"/>
      <c r="G77" s="152"/>
      <c r="H77" s="152"/>
      <c r="I77" s="153"/>
    </row>
    <row r="78" spans="6:9" ht="12.75">
      <c r="F78" s="151"/>
      <c r="G78" s="152"/>
      <c r="H78" s="152"/>
      <c r="I78" s="153"/>
    </row>
    <row r="79" spans="6:9" ht="12.75">
      <c r="F79" s="151"/>
      <c r="G79" s="152"/>
      <c r="H79" s="152"/>
      <c r="I79" s="153"/>
    </row>
    <row r="80" spans="6:9" ht="12.75">
      <c r="F80" s="151"/>
      <c r="G80" s="152"/>
      <c r="H80" s="152"/>
      <c r="I80" s="153"/>
    </row>
    <row r="81" spans="6:9" ht="12.75">
      <c r="F81" s="151"/>
      <c r="G81" s="152"/>
      <c r="H81" s="152"/>
      <c r="I81" s="153"/>
    </row>
    <row r="82" spans="6:9" ht="12.75">
      <c r="F82" s="151"/>
      <c r="G82" s="152"/>
      <c r="H82" s="152"/>
      <c r="I82" s="153"/>
    </row>
    <row r="83" spans="6:9" ht="12.75">
      <c r="F83" s="151"/>
      <c r="G83" s="152"/>
      <c r="H83" s="152"/>
      <c r="I83" s="153"/>
    </row>
    <row r="84" spans="6:9" ht="12.75">
      <c r="F84" s="151"/>
      <c r="G84" s="152"/>
      <c r="H84" s="152"/>
      <c r="I84" s="153"/>
    </row>
  </sheetData>
  <mergeCells count="6">
    <mergeCell ref="A1:B1"/>
    <mergeCell ref="A2:B2"/>
    <mergeCell ref="G2:I2"/>
    <mergeCell ref="A4:I4"/>
    <mergeCell ref="A22:I22"/>
    <mergeCell ref="H33:I33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69"/>
  <sheetViews>
    <sheetView workbookViewId="0" topLeftCell="A1">
      <selection activeCell="D11" sqref="D11"/>
    </sheetView>
  </sheetViews>
  <sheetFormatPr defaultColWidth="9.00390625" defaultRowHeight="12.75"/>
  <cols>
    <col min="1" max="1" width="4.375" style="154" customWidth="1"/>
    <col min="2" max="2" width="11.625" style="154" customWidth="1"/>
    <col min="3" max="3" width="40.375" style="154" customWidth="1"/>
    <col min="4" max="4" width="5.625" style="154" customWidth="1"/>
    <col min="5" max="5" width="8.625" style="155" customWidth="1"/>
    <col min="6" max="6" width="9.875" style="154" customWidth="1"/>
    <col min="7" max="7" width="13.875" style="154" customWidth="1"/>
    <col min="8" max="11" width="9.125" style="154" customWidth="1"/>
    <col min="12" max="12" width="75.375" style="154" customWidth="1"/>
    <col min="13" max="13" width="45.25390625" style="154" customWidth="1"/>
    <col min="14" max="16384" width="9.125" style="154" customWidth="1"/>
  </cols>
  <sheetData>
    <row r="1" spans="1:7" ht="15">
      <c r="A1" s="156" t="s">
        <v>78</v>
      </c>
      <c r="B1" s="156"/>
      <c r="C1" s="156"/>
      <c r="D1" s="156"/>
      <c r="E1" s="156"/>
      <c r="F1" s="156"/>
      <c r="G1" s="156"/>
    </row>
    <row r="2" spans="1:7" ht="14.25" customHeight="1">
      <c r="A2" s="157"/>
      <c r="B2" s="158"/>
      <c r="C2" s="159"/>
      <c r="D2" s="159"/>
      <c r="E2" s="160"/>
      <c r="F2" s="159"/>
      <c r="G2" s="159"/>
    </row>
    <row r="3" spans="1:7" ht="12.75">
      <c r="A3" s="100" t="s">
        <v>54</v>
      </c>
      <c r="B3" s="100"/>
      <c r="C3" s="101" t="str">
        <f>CONCATENATE(cislostavby," ",nazevstavby)</f>
        <v>137-1 Vodovod Ostroměř - III. etapa, Přívodní řad do Dom</v>
      </c>
      <c r="D3" s="161"/>
      <c r="E3" s="162" t="s">
        <v>79</v>
      </c>
      <c r="F3" s="163" t="str">
        <f>Rekapitulace!H1</f>
        <v>137-1</v>
      </c>
      <c r="G3" s="164"/>
    </row>
    <row r="4" spans="1:7" ht="12.75">
      <c r="A4" s="165" t="s">
        <v>56</v>
      </c>
      <c r="B4" s="165"/>
      <c r="C4" s="108" t="str">
        <f>CONCATENATE(cisloobjektu," ",nazevobjektu)</f>
        <v>137-1 Přívodní řad do Domoslavic</v>
      </c>
      <c r="D4" s="166"/>
      <c r="E4" s="167" t="str">
        <f>Rekapitulace!G2</f>
        <v>Vodovod Ostroměř - III. etapa, Přívodní řad do Dom</v>
      </c>
      <c r="F4" s="167"/>
      <c r="G4" s="167"/>
    </row>
    <row r="5" spans="1:7" ht="12.75">
      <c r="A5" s="168"/>
      <c r="B5" s="157"/>
      <c r="C5" s="157"/>
      <c r="D5" s="157"/>
      <c r="E5" s="169"/>
      <c r="F5" s="157"/>
      <c r="G5" s="170"/>
    </row>
    <row r="6" spans="1:7" ht="12.75">
      <c r="A6" s="171" t="s">
        <v>80</v>
      </c>
      <c r="B6" s="172" t="s">
        <v>81</v>
      </c>
      <c r="C6" s="172" t="s">
        <v>82</v>
      </c>
      <c r="D6" s="172" t="s">
        <v>83</v>
      </c>
      <c r="E6" s="173" t="s">
        <v>84</v>
      </c>
      <c r="F6" s="172" t="s">
        <v>85</v>
      </c>
      <c r="G6" s="174" t="s">
        <v>86</v>
      </c>
    </row>
    <row r="7" spans="1:15" ht="12.75">
      <c r="A7" s="175" t="s">
        <v>87</v>
      </c>
      <c r="B7" s="176" t="s">
        <v>88</v>
      </c>
      <c r="C7" s="177" t="s">
        <v>89</v>
      </c>
      <c r="D7" s="178"/>
      <c r="E7" s="179"/>
      <c r="F7" s="179"/>
      <c r="G7" s="180"/>
      <c r="H7" s="181"/>
      <c r="I7" s="181"/>
      <c r="O7" s="182">
        <v>1</v>
      </c>
    </row>
    <row r="8" spans="1:104" ht="12.75">
      <c r="A8" s="183">
        <v>1</v>
      </c>
      <c r="B8" s="184" t="s">
        <v>90</v>
      </c>
      <c r="C8" s="185" t="s">
        <v>91</v>
      </c>
      <c r="D8" s="186" t="s">
        <v>92</v>
      </c>
      <c r="E8" s="187">
        <v>1</v>
      </c>
      <c r="F8" s="187">
        <v>0</v>
      </c>
      <c r="G8" s="188">
        <f>E8*F8</f>
        <v>0</v>
      </c>
      <c r="O8" s="182">
        <v>2</v>
      </c>
      <c r="AA8" s="154">
        <v>1</v>
      </c>
      <c r="AB8" s="154">
        <v>1</v>
      </c>
      <c r="AC8" s="154">
        <v>1</v>
      </c>
      <c r="AZ8" s="154">
        <v>1</v>
      </c>
      <c r="BA8" s="154">
        <f>IF(AZ8=1,G8,0)</f>
        <v>0</v>
      </c>
      <c r="BB8" s="154">
        <f>IF(AZ8=2,G8,0)</f>
        <v>0</v>
      </c>
      <c r="BC8" s="154">
        <f>IF(AZ8=3,G8,0)</f>
        <v>0</v>
      </c>
      <c r="BD8" s="154">
        <f>IF(AZ8=4,G8,0)</f>
        <v>0</v>
      </c>
      <c r="BE8" s="154">
        <f>IF(AZ8=5,G8,0)</f>
        <v>0</v>
      </c>
      <c r="CA8" s="182">
        <v>1</v>
      </c>
      <c r="CB8" s="182">
        <v>1</v>
      </c>
      <c r="CZ8" s="154">
        <v>0</v>
      </c>
    </row>
    <row r="9" spans="1:104" ht="12.75">
      <c r="A9" s="183">
        <v>2</v>
      </c>
      <c r="B9" s="184" t="s">
        <v>93</v>
      </c>
      <c r="C9" s="185" t="s">
        <v>94</v>
      </c>
      <c r="D9" s="186" t="s">
        <v>95</v>
      </c>
      <c r="E9" s="187">
        <v>9</v>
      </c>
      <c r="F9" s="187">
        <v>0</v>
      </c>
      <c r="G9" s="188">
        <f>E9*F9</f>
        <v>0</v>
      </c>
      <c r="O9" s="182">
        <v>2</v>
      </c>
      <c r="AA9" s="154">
        <v>1</v>
      </c>
      <c r="AB9" s="154">
        <v>1</v>
      </c>
      <c r="AC9" s="154">
        <v>1</v>
      </c>
      <c r="AZ9" s="154">
        <v>1</v>
      </c>
      <c r="BA9" s="154">
        <f>IF(AZ9=1,G9,0)</f>
        <v>0</v>
      </c>
      <c r="BB9" s="154">
        <f>IF(AZ9=2,G9,0)</f>
        <v>0</v>
      </c>
      <c r="BC9" s="154">
        <f>IF(AZ9=3,G9,0)</f>
        <v>0</v>
      </c>
      <c r="BD9" s="154">
        <f>IF(AZ9=4,G9,0)</f>
        <v>0</v>
      </c>
      <c r="BE9" s="154">
        <f>IF(AZ9=5,G9,0)</f>
        <v>0</v>
      </c>
      <c r="CA9" s="182">
        <v>1</v>
      </c>
      <c r="CB9" s="182">
        <v>1</v>
      </c>
      <c r="CZ9" s="154">
        <v>0</v>
      </c>
    </row>
    <row r="10" spans="1:104" ht="12.75">
      <c r="A10" s="183">
        <v>3</v>
      </c>
      <c r="B10" s="184" t="s">
        <v>96</v>
      </c>
      <c r="C10" s="185" t="s">
        <v>97</v>
      </c>
      <c r="D10" s="186" t="s">
        <v>92</v>
      </c>
      <c r="E10" s="187">
        <v>30</v>
      </c>
      <c r="F10" s="187">
        <v>0</v>
      </c>
      <c r="G10" s="188">
        <f>E10*F10</f>
        <v>0</v>
      </c>
      <c r="O10" s="182">
        <v>2</v>
      </c>
      <c r="AA10" s="154">
        <v>1</v>
      </c>
      <c r="AB10" s="154">
        <v>1</v>
      </c>
      <c r="AC10" s="154">
        <v>1</v>
      </c>
      <c r="AZ10" s="154">
        <v>1</v>
      </c>
      <c r="BA10" s="154">
        <f>IF(AZ10=1,G10,0)</f>
        <v>0</v>
      </c>
      <c r="BB10" s="154">
        <f>IF(AZ10=2,G10,0)</f>
        <v>0</v>
      </c>
      <c r="BC10" s="154">
        <f>IF(AZ10=3,G10,0)</f>
        <v>0</v>
      </c>
      <c r="BD10" s="154">
        <f>IF(AZ10=4,G10,0)</f>
        <v>0</v>
      </c>
      <c r="BE10" s="154">
        <f>IF(AZ10=5,G10,0)</f>
        <v>0</v>
      </c>
      <c r="CA10" s="182">
        <v>1</v>
      </c>
      <c r="CB10" s="182">
        <v>1</v>
      </c>
      <c r="CZ10" s="154">
        <v>0</v>
      </c>
    </row>
    <row r="11" spans="1:104" ht="12.75">
      <c r="A11" s="183">
        <v>4</v>
      </c>
      <c r="B11" s="184" t="s">
        <v>98</v>
      </c>
      <c r="C11" s="185" t="s">
        <v>99</v>
      </c>
      <c r="D11" s="186" t="s">
        <v>100</v>
      </c>
      <c r="E11" s="187">
        <v>1</v>
      </c>
      <c r="F11" s="187">
        <v>0</v>
      </c>
      <c r="G11" s="188">
        <f>E11*F11</f>
        <v>0</v>
      </c>
      <c r="O11" s="182">
        <v>2</v>
      </c>
      <c r="AA11" s="154">
        <v>1</v>
      </c>
      <c r="AB11" s="154">
        <v>1</v>
      </c>
      <c r="AC11" s="154">
        <v>1</v>
      </c>
      <c r="AZ11" s="154">
        <v>1</v>
      </c>
      <c r="BA11" s="154">
        <f>IF(AZ11=1,G11,0)</f>
        <v>0</v>
      </c>
      <c r="BB11" s="154">
        <f>IF(AZ11=2,G11,0)</f>
        <v>0</v>
      </c>
      <c r="BC11" s="154">
        <f>IF(AZ11=3,G11,0)</f>
        <v>0</v>
      </c>
      <c r="BD11" s="154">
        <f>IF(AZ11=4,G11,0)</f>
        <v>0</v>
      </c>
      <c r="BE11" s="154">
        <f>IF(AZ11=5,G11,0)</f>
        <v>0</v>
      </c>
      <c r="CA11" s="182">
        <v>1</v>
      </c>
      <c r="CB11" s="182">
        <v>1</v>
      </c>
      <c r="CZ11" s="154">
        <v>0</v>
      </c>
    </row>
    <row r="12" spans="1:104" ht="12.75">
      <c r="A12" s="183">
        <v>5</v>
      </c>
      <c r="B12" s="184" t="s">
        <v>101</v>
      </c>
      <c r="C12" s="185" t="s">
        <v>102</v>
      </c>
      <c r="D12" s="186" t="s">
        <v>103</v>
      </c>
      <c r="E12" s="187">
        <v>1450</v>
      </c>
      <c r="F12" s="187">
        <v>0</v>
      </c>
      <c r="G12" s="188">
        <f>E12*F12</f>
        <v>0</v>
      </c>
      <c r="O12" s="182">
        <v>2</v>
      </c>
      <c r="AA12" s="154">
        <v>1</v>
      </c>
      <c r="AB12" s="154">
        <v>1</v>
      </c>
      <c r="AC12" s="154">
        <v>1</v>
      </c>
      <c r="AZ12" s="154">
        <v>1</v>
      </c>
      <c r="BA12" s="154">
        <f>IF(AZ12=1,G12,0)</f>
        <v>0</v>
      </c>
      <c r="BB12" s="154">
        <f>IF(AZ12=2,G12,0)</f>
        <v>0</v>
      </c>
      <c r="BC12" s="154">
        <f>IF(AZ12=3,G12,0)</f>
        <v>0</v>
      </c>
      <c r="BD12" s="154">
        <f>IF(AZ12=4,G12,0)</f>
        <v>0</v>
      </c>
      <c r="BE12" s="154">
        <f>IF(AZ12=5,G12,0)</f>
        <v>0</v>
      </c>
      <c r="CA12" s="182">
        <v>1</v>
      </c>
      <c r="CB12" s="182">
        <v>1</v>
      </c>
      <c r="CZ12" s="154">
        <v>0</v>
      </c>
    </row>
    <row r="13" spans="1:104" ht="12.75">
      <c r="A13" s="183">
        <v>6</v>
      </c>
      <c r="B13" s="184" t="s">
        <v>104</v>
      </c>
      <c r="C13" s="185" t="s">
        <v>105</v>
      </c>
      <c r="D13" s="186" t="s">
        <v>106</v>
      </c>
      <c r="E13" s="187">
        <v>78.1</v>
      </c>
      <c r="F13" s="187">
        <v>0</v>
      </c>
      <c r="G13" s="188">
        <f>E13*F13</f>
        <v>0</v>
      </c>
      <c r="O13" s="182">
        <v>2</v>
      </c>
      <c r="AA13" s="154">
        <v>1</v>
      </c>
      <c r="AB13" s="154">
        <v>1</v>
      </c>
      <c r="AC13" s="154">
        <v>1</v>
      </c>
      <c r="AZ13" s="154">
        <v>1</v>
      </c>
      <c r="BA13" s="154">
        <f>IF(AZ13=1,G13,0)</f>
        <v>0</v>
      </c>
      <c r="BB13" s="154">
        <f>IF(AZ13=2,G13,0)</f>
        <v>0</v>
      </c>
      <c r="BC13" s="154">
        <f>IF(AZ13=3,G13,0)</f>
        <v>0</v>
      </c>
      <c r="BD13" s="154">
        <f>IF(AZ13=4,G13,0)</f>
        <v>0</v>
      </c>
      <c r="BE13" s="154">
        <f>IF(AZ13=5,G13,0)</f>
        <v>0</v>
      </c>
      <c r="CA13" s="182">
        <v>1</v>
      </c>
      <c r="CB13" s="182">
        <v>1</v>
      </c>
      <c r="CZ13" s="154">
        <v>0</v>
      </c>
    </row>
    <row r="14" spans="1:104" ht="12.75">
      <c r="A14" s="183">
        <v>7</v>
      </c>
      <c r="B14" s="184" t="s">
        <v>107</v>
      </c>
      <c r="C14" s="185" t="s">
        <v>108</v>
      </c>
      <c r="D14" s="186" t="s">
        <v>106</v>
      </c>
      <c r="E14" s="187">
        <v>298.6</v>
      </c>
      <c r="F14" s="187">
        <v>0</v>
      </c>
      <c r="G14" s="188">
        <f>E14*F14</f>
        <v>0</v>
      </c>
      <c r="O14" s="182">
        <v>2</v>
      </c>
      <c r="AA14" s="154">
        <v>1</v>
      </c>
      <c r="AB14" s="154">
        <v>1</v>
      </c>
      <c r="AC14" s="154">
        <v>1</v>
      </c>
      <c r="AZ14" s="154">
        <v>1</v>
      </c>
      <c r="BA14" s="154">
        <f>IF(AZ14=1,G14,0)</f>
        <v>0</v>
      </c>
      <c r="BB14" s="154">
        <f>IF(AZ14=2,G14,0)</f>
        <v>0</v>
      </c>
      <c r="BC14" s="154">
        <f>IF(AZ14=3,G14,0)</f>
        <v>0</v>
      </c>
      <c r="BD14" s="154">
        <f>IF(AZ14=4,G14,0)</f>
        <v>0</v>
      </c>
      <c r="BE14" s="154">
        <f>IF(AZ14=5,G14,0)</f>
        <v>0</v>
      </c>
      <c r="CA14" s="182">
        <v>1</v>
      </c>
      <c r="CB14" s="182">
        <v>1</v>
      </c>
      <c r="CZ14" s="154">
        <v>0</v>
      </c>
    </row>
    <row r="15" spans="1:104" ht="12.75">
      <c r="A15" s="183">
        <v>8</v>
      </c>
      <c r="B15" s="184" t="s">
        <v>109</v>
      </c>
      <c r="C15" s="185" t="s">
        <v>110</v>
      </c>
      <c r="D15" s="186" t="s">
        <v>106</v>
      </c>
      <c r="E15" s="187">
        <v>270</v>
      </c>
      <c r="F15" s="187">
        <v>0</v>
      </c>
      <c r="G15" s="188">
        <f>E15*F15</f>
        <v>0</v>
      </c>
      <c r="O15" s="182">
        <v>2</v>
      </c>
      <c r="AA15" s="154">
        <v>1</v>
      </c>
      <c r="AB15" s="154">
        <v>1</v>
      </c>
      <c r="AC15" s="154">
        <v>1</v>
      </c>
      <c r="AZ15" s="154">
        <v>1</v>
      </c>
      <c r="BA15" s="154">
        <f>IF(AZ15=1,G15,0)</f>
        <v>0</v>
      </c>
      <c r="BB15" s="154">
        <f>IF(AZ15=2,G15,0)</f>
        <v>0</v>
      </c>
      <c r="BC15" s="154">
        <f>IF(AZ15=3,G15,0)</f>
        <v>0</v>
      </c>
      <c r="BD15" s="154">
        <f>IF(AZ15=4,G15,0)</f>
        <v>0</v>
      </c>
      <c r="BE15" s="154">
        <f>IF(AZ15=5,G15,0)</f>
        <v>0</v>
      </c>
      <c r="CA15" s="182">
        <v>1</v>
      </c>
      <c r="CB15" s="182">
        <v>1</v>
      </c>
      <c r="CZ15" s="154">
        <v>0</v>
      </c>
    </row>
    <row r="16" spans="1:104" ht="12.75">
      <c r="A16" s="183">
        <v>9</v>
      </c>
      <c r="B16" s="184" t="s">
        <v>111</v>
      </c>
      <c r="C16" s="185" t="s">
        <v>112</v>
      </c>
      <c r="D16" s="186" t="s">
        <v>113</v>
      </c>
      <c r="E16" s="187">
        <v>40</v>
      </c>
      <c r="F16" s="187">
        <v>0</v>
      </c>
      <c r="G16" s="188">
        <f>E16*F16</f>
        <v>0</v>
      </c>
      <c r="O16" s="182">
        <v>2</v>
      </c>
      <c r="AA16" s="154">
        <v>1</v>
      </c>
      <c r="AB16" s="154">
        <v>1</v>
      </c>
      <c r="AC16" s="154">
        <v>1</v>
      </c>
      <c r="AZ16" s="154">
        <v>1</v>
      </c>
      <c r="BA16" s="154">
        <f>IF(AZ16=1,G16,0)</f>
        <v>0</v>
      </c>
      <c r="BB16" s="154">
        <f>IF(AZ16=2,G16,0)</f>
        <v>0</v>
      </c>
      <c r="BC16" s="154">
        <f>IF(AZ16=3,G16,0)</f>
        <v>0</v>
      </c>
      <c r="BD16" s="154">
        <f>IF(AZ16=4,G16,0)</f>
        <v>0</v>
      </c>
      <c r="BE16" s="154">
        <f>IF(AZ16=5,G16,0)</f>
        <v>0</v>
      </c>
      <c r="CA16" s="182">
        <v>1</v>
      </c>
      <c r="CB16" s="182">
        <v>1</v>
      </c>
      <c r="CZ16" s="154">
        <v>0</v>
      </c>
    </row>
    <row r="17" spans="1:104" ht="12.75">
      <c r="A17" s="183">
        <v>10</v>
      </c>
      <c r="B17" s="184" t="s">
        <v>114</v>
      </c>
      <c r="C17" s="185" t="s">
        <v>115</v>
      </c>
      <c r="D17" s="186" t="s">
        <v>116</v>
      </c>
      <c r="E17" s="187">
        <v>90</v>
      </c>
      <c r="F17" s="187">
        <v>0</v>
      </c>
      <c r="G17" s="188">
        <f>E17*F17</f>
        <v>0</v>
      </c>
      <c r="O17" s="182">
        <v>2</v>
      </c>
      <c r="AA17" s="154">
        <v>1</v>
      </c>
      <c r="AB17" s="154">
        <v>1</v>
      </c>
      <c r="AC17" s="154">
        <v>1</v>
      </c>
      <c r="AZ17" s="154">
        <v>1</v>
      </c>
      <c r="BA17" s="154">
        <f>IF(AZ17=1,G17,0)</f>
        <v>0</v>
      </c>
      <c r="BB17" s="154">
        <f>IF(AZ17=2,G17,0)</f>
        <v>0</v>
      </c>
      <c r="BC17" s="154">
        <f>IF(AZ17=3,G17,0)</f>
        <v>0</v>
      </c>
      <c r="BD17" s="154">
        <f>IF(AZ17=4,G17,0)</f>
        <v>0</v>
      </c>
      <c r="BE17" s="154">
        <f>IF(AZ17=5,G17,0)</f>
        <v>0</v>
      </c>
      <c r="CA17" s="182">
        <v>1</v>
      </c>
      <c r="CB17" s="182">
        <v>1</v>
      </c>
      <c r="CZ17" s="154">
        <v>0</v>
      </c>
    </row>
    <row r="18" spans="1:104" ht="12.75">
      <c r="A18" s="183">
        <v>11</v>
      </c>
      <c r="B18" s="184" t="s">
        <v>117</v>
      </c>
      <c r="C18" s="185" t="s">
        <v>118</v>
      </c>
      <c r="D18" s="186" t="s">
        <v>103</v>
      </c>
      <c r="E18" s="187">
        <v>6.6</v>
      </c>
      <c r="F18" s="187">
        <v>0</v>
      </c>
      <c r="G18" s="188">
        <f>E18*F18</f>
        <v>0</v>
      </c>
      <c r="O18" s="182">
        <v>2</v>
      </c>
      <c r="AA18" s="154">
        <v>1</v>
      </c>
      <c r="AB18" s="154">
        <v>1</v>
      </c>
      <c r="AC18" s="154">
        <v>1</v>
      </c>
      <c r="AZ18" s="154">
        <v>1</v>
      </c>
      <c r="BA18" s="154">
        <f>IF(AZ18=1,G18,0)</f>
        <v>0</v>
      </c>
      <c r="BB18" s="154">
        <f>IF(AZ18=2,G18,0)</f>
        <v>0</v>
      </c>
      <c r="BC18" s="154">
        <f>IF(AZ18=3,G18,0)</f>
        <v>0</v>
      </c>
      <c r="BD18" s="154">
        <f>IF(AZ18=4,G18,0)</f>
        <v>0</v>
      </c>
      <c r="BE18" s="154">
        <f>IF(AZ18=5,G18,0)</f>
        <v>0</v>
      </c>
      <c r="CA18" s="182">
        <v>1</v>
      </c>
      <c r="CB18" s="182">
        <v>1</v>
      </c>
      <c r="CZ18" s="154">
        <v>0</v>
      </c>
    </row>
    <row r="19" spans="1:104" ht="12.75">
      <c r="A19" s="183">
        <v>12</v>
      </c>
      <c r="B19" s="184" t="s">
        <v>119</v>
      </c>
      <c r="C19" s="185" t="s">
        <v>120</v>
      </c>
      <c r="D19" s="186" t="s">
        <v>103</v>
      </c>
      <c r="E19" s="187">
        <v>13.2</v>
      </c>
      <c r="F19" s="187">
        <v>0</v>
      </c>
      <c r="G19" s="188">
        <f>E19*F19</f>
        <v>0</v>
      </c>
      <c r="O19" s="182">
        <v>2</v>
      </c>
      <c r="AA19" s="154">
        <v>1</v>
      </c>
      <c r="AB19" s="154">
        <v>1</v>
      </c>
      <c r="AC19" s="154">
        <v>1</v>
      </c>
      <c r="AZ19" s="154">
        <v>1</v>
      </c>
      <c r="BA19" s="154">
        <f>IF(AZ19=1,G19,0)</f>
        <v>0</v>
      </c>
      <c r="BB19" s="154">
        <f>IF(AZ19=2,G19,0)</f>
        <v>0</v>
      </c>
      <c r="BC19" s="154">
        <f>IF(AZ19=3,G19,0)</f>
        <v>0</v>
      </c>
      <c r="BD19" s="154">
        <f>IF(AZ19=4,G19,0)</f>
        <v>0</v>
      </c>
      <c r="BE19" s="154">
        <f>IF(AZ19=5,G19,0)</f>
        <v>0</v>
      </c>
      <c r="CA19" s="182">
        <v>1</v>
      </c>
      <c r="CB19" s="182">
        <v>1</v>
      </c>
      <c r="CZ19" s="154">
        <v>0</v>
      </c>
    </row>
    <row r="20" spans="1:104" ht="12.75">
      <c r="A20" s="183">
        <v>13</v>
      </c>
      <c r="B20" s="184" t="s">
        <v>121</v>
      </c>
      <c r="C20" s="185" t="s">
        <v>122</v>
      </c>
      <c r="D20" s="186" t="s">
        <v>123</v>
      </c>
      <c r="E20" s="187">
        <v>69.3</v>
      </c>
      <c r="F20" s="187">
        <v>0</v>
      </c>
      <c r="G20" s="188">
        <f>E20*F20</f>
        <v>0</v>
      </c>
      <c r="O20" s="182">
        <v>2</v>
      </c>
      <c r="AA20" s="154">
        <v>1</v>
      </c>
      <c r="AB20" s="154">
        <v>1</v>
      </c>
      <c r="AC20" s="154">
        <v>1</v>
      </c>
      <c r="AZ20" s="154">
        <v>1</v>
      </c>
      <c r="BA20" s="154">
        <f>IF(AZ20=1,G20,0)</f>
        <v>0</v>
      </c>
      <c r="BB20" s="154">
        <f>IF(AZ20=2,G20,0)</f>
        <v>0</v>
      </c>
      <c r="BC20" s="154">
        <f>IF(AZ20=3,G20,0)</f>
        <v>0</v>
      </c>
      <c r="BD20" s="154">
        <f>IF(AZ20=4,G20,0)</f>
        <v>0</v>
      </c>
      <c r="BE20" s="154">
        <f>IF(AZ20=5,G20,0)</f>
        <v>0</v>
      </c>
      <c r="CA20" s="182">
        <v>1</v>
      </c>
      <c r="CB20" s="182">
        <v>1</v>
      </c>
      <c r="CZ20" s="154">
        <v>0</v>
      </c>
    </row>
    <row r="21" spans="1:104" ht="12.75">
      <c r="A21" s="183">
        <v>14</v>
      </c>
      <c r="B21" s="184" t="s">
        <v>124</v>
      </c>
      <c r="C21" s="185" t="s">
        <v>125</v>
      </c>
      <c r="D21" s="186" t="s">
        <v>123</v>
      </c>
      <c r="E21" s="187">
        <v>231.25</v>
      </c>
      <c r="F21" s="187">
        <v>0</v>
      </c>
      <c r="G21" s="188">
        <f>E21*F21</f>
        <v>0</v>
      </c>
      <c r="O21" s="182">
        <v>2</v>
      </c>
      <c r="AA21" s="154">
        <v>1</v>
      </c>
      <c r="AB21" s="154">
        <v>1</v>
      </c>
      <c r="AC21" s="154">
        <v>1</v>
      </c>
      <c r="AZ21" s="154">
        <v>1</v>
      </c>
      <c r="BA21" s="154">
        <f>IF(AZ21=1,G21,0)</f>
        <v>0</v>
      </c>
      <c r="BB21" s="154">
        <f>IF(AZ21=2,G21,0)</f>
        <v>0</v>
      </c>
      <c r="BC21" s="154">
        <f>IF(AZ21=3,G21,0)</f>
        <v>0</v>
      </c>
      <c r="BD21" s="154">
        <f>IF(AZ21=4,G21,0)</f>
        <v>0</v>
      </c>
      <c r="BE21" s="154">
        <f>IF(AZ21=5,G21,0)</f>
        <v>0</v>
      </c>
      <c r="CA21" s="182">
        <v>1</v>
      </c>
      <c r="CB21" s="182">
        <v>1</v>
      </c>
      <c r="CZ21" s="154">
        <v>0</v>
      </c>
    </row>
    <row r="22" spans="1:104" ht="12.75">
      <c r="A22" s="183">
        <v>15</v>
      </c>
      <c r="B22" s="184" t="s">
        <v>126</v>
      </c>
      <c r="C22" s="185" t="s">
        <v>127</v>
      </c>
      <c r="D22" s="186" t="s">
        <v>123</v>
      </c>
      <c r="E22" s="187">
        <v>35.1</v>
      </c>
      <c r="F22" s="187">
        <v>0</v>
      </c>
      <c r="G22" s="188">
        <f>E22*F22</f>
        <v>0</v>
      </c>
      <c r="O22" s="182">
        <v>2</v>
      </c>
      <c r="AA22" s="154">
        <v>1</v>
      </c>
      <c r="AB22" s="154">
        <v>1</v>
      </c>
      <c r="AC22" s="154">
        <v>1</v>
      </c>
      <c r="AZ22" s="154">
        <v>1</v>
      </c>
      <c r="BA22" s="154">
        <f>IF(AZ22=1,G22,0)</f>
        <v>0</v>
      </c>
      <c r="BB22" s="154">
        <f>IF(AZ22=2,G22,0)</f>
        <v>0</v>
      </c>
      <c r="BC22" s="154">
        <f>IF(AZ22=3,G22,0)</f>
        <v>0</v>
      </c>
      <c r="BD22" s="154">
        <f>IF(AZ22=4,G22,0)</f>
        <v>0</v>
      </c>
      <c r="BE22" s="154">
        <f>IF(AZ22=5,G22,0)</f>
        <v>0</v>
      </c>
      <c r="CA22" s="182">
        <v>1</v>
      </c>
      <c r="CB22" s="182">
        <v>1</v>
      </c>
      <c r="CZ22" s="154">
        <v>0</v>
      </c>
    </row>
    <row r="23" spans="1:104" ht="12.75">
      <c r="A23" s="183">
        <v>16</v>
      </c>
      <c r="B23" s="184" t="s">
        <v>128</v>
      </c>
      <c r="C23" s="185" t="s">
        <v>129</v>
      </c>
      <c r="D23" s="186" t="s">
        <v>123</v>
      </c>
      <c r="E23" s="187">
        <v>21.06</v>
      </c>
      <c r="F23" s="187">
        <v>0</v>
      </c>
      <c r="G23" s="188">
        <f>E23*F23</f>
        <v>0</v>
      </c>
      <c r="O23" s="182">
        <v>2</v>
      </c>
      <c r="AA23" s="154">
        <v>1</v>
      </c>
      <c r="AB23" s="154">
        <v>1</v>
      </c>
      <c r="AC23" s="154">
        <v>1</v>
      </c>
      <c r="AZ23" s="154">
        <v>1</v>
      </c>
      <c r="BA23" s="154">
        <f>IF(AZ23=1,G23,0)</f>
        <v>0</v>
      </c>
      <c r="BB23" s="154">
        <f>IF(AZ23=2,G23,0)</f>
        <v>0</v>
      </c>
      <c r="BC23" s="154">
        <f>IF(AZ23=3,G23,0)</f>
        <v>0</v>
      </c>
      <c r="BD23" s="154">
        <f>IF(AZ23=4,G23,0)</f>
        <v>0</v>
      </c>
      <c r="BE23" s="154">
        <f>IF(AZ23=5,G23,0)</f>
        <v>0</v>
      </c>
      <c r="CA23" s="182">
        <v>1</v>
      </c>
      <c r="CB23" s="182">
        <v>1</v>
      </c>
      <c r="CZ23" s="154">
        <v>0</v>
      </c>
    </row>
    <row r="24" spans="1:104" ht="12.75">
      <c r="A24" s="183">
        <v>17</v>
      </c>
      <c r="B24" s="184" t="s">
        <v>130</v>
      </c>
      <c r="C24" s="185" t="s">
        <v>131</v>
      </c>
      <c r="D24" s="186" t="s">
        <v>123</v>
      </c>
      <c r="E24" s="187">
        <v>37.8</v>
      </c>
      <c r="F24" s="187">
        <v>0</v>
      </c>
      <c r="G24" s="188">
        <f>E24*F24</f>
        <v>0</v>
      </c>
      <c r="O24" s="182">
        <v>2</v>
      </c>
      <c r="AA24" s="154">
        <v>1</v>
      </c>
      <c r="AB24" s="154">
        <v>1</v>
      </c>
      <c r="AC24" s="154">
        <v>1</v>
      </c>
      <c r="AZ24" s="154">
        <v>1</v>
      </c>
      <c r="BA24" s="154">
        <f>IF(AZ24=1,G24,0)</f>
        <v>0</v>
      </c>
      <c r="BB24" s="154">
        <f>IF(AZ24=2,G24,0)</f>
        <v>0</v>
      </c>
      <c r="BC24" s="154">
        <f>IF(AZ24=3,G24,0)</f>
        <v>0</v>
      </c>
      <c r="BD24" s="154">
        <f>IF(AZ24=4,G24,0)</f>
        <v>0</v>
      </c>
      <c r="BE24" s="154">
        <f>IF(AZ24=5,G24,0)</f>
        <v>0</v>
      </c>
      <c r="CA24" s="182">
        <v>1</v>
      </c>
      <c r="CB24" s="182">
        <v>1</v>
      </c>
      <c r="CZ24" s="154">
        <v>0</v>
      </c>
    </row>
    <row r="25" spans="1:104" ht="12.75">
      <c r="A25" s="183">
        <v>18</v>
      </c>
      <c r="B25" s="184" t="s">
        <v>132</v>
      </c>
      <c r="C25" s="185" t="s">
        <v>133</v>
      </c>
      <c r="D25" s="186" t="s">
        <v>123</v>
      </c>
      <c r="E25" s="187">
        <v>22.68</v>
      </c>
      <c r="F25" s="187">
        <v>0</v>
      </c>
      <c r="G25" s="188">
        <f>E25*F25</f>
        <v>0</v>
      </c>
      <c r="O25" s="182">
        <v>2</v>
      </c>
      <c r="AA25" s="154">
        <v>1</v>
      </c>
      <c r="AB25" s="154">
        <v>1</v>
      </c>
      <c r="AC25" s="154">
        <v>1</v>
      </c>
      <c r="AZ25" s="154">
        <v>1</v>
      </c>
      <c r="BA25" s="154">
        <f>IF(AZ25=1,G25,0)</f>
        <v>0</v>
      </c>
      <c r="BB25" s="154">
        <f>IF(AZ25=2,G25,0)</f>
        <v>0</v>
      </c>
      <c r="BC25" s="154">
        <f>IF(AZ25=3,G25,0)</f>
        <v>0</v>
      </c>
      <c r="BD25" s="154">
        <f>IF(AZ25=4,G25,0)</f>
        <v>0</v>
      </c>
      <c r="BE25" s="154">
        <f>IF(AZ25=5,G25,0)</f>
        <v>0</v>
      </c>
      <c r="CA25" s="182">
        <v>1</v>
      </c>
      <c r="CB25" s="182">
        <v>1</v>
      </c>
      <c r="CZ25" s="154">
        <v>0</v>
      </c>
    </row>
    <row r="26" spans="1:104" ht="12.75">
      <c r="A26" s="183">
        <v>19</v>
      </c>
      <c r="B26" s="184" t="s">
        <v>134</v>
      </c>
      <c r="C26" s="185" t="s">
        <v>135</v>
      </c>
      <c r="D26" s="186" t="s">
        <v>123</v>
      </c>
      <c r="E26" s="187">
        <v>902.59</v>
      </c>
      <c r="F26" s="187">
        <v>0</v>
      </c>
      <c r="G26" s="188">
        <f>E26*F26</f>
        <v>0</v>
      </c>
      <c r="O26" s="182">
        <v>2</v>
      </c>
      <c r="AA26" s="154">
        <v>1</v>
      </c>
      <c r="AB26" s="154">
        <v>1</v>
      </c>
      <c r="AC26" s="154">
        <v>1</v>
      </c>
      <c r="AZ26" s="154">
        <v>1</v>
      </c>
      <c r="BA26" s="154">
        <f>IF(AZ26=1,G26,0)</f>
        <v>0</v>
      </c>
      <c r="BB26" s="154">
        <f>IF(AZ26=2,G26,0)</f>
        <v>0</v>
      </c>
      <c r="BC26" s="154">
        <f>IF(AZ26=3,G26,0)</f>
        <v>0</v>
      </c>
      <c r="BD26" s="154">
        <f>IF(AZ26=4,G26,0)</f>
        <v>0</v>
      </c>
      <c r="BE26" s="154">
        <f>IF(AZ26=5,G26,0)</f>
        <v>0</v>
      </c>
      <c r="CA26" s="182">
        <v>1</v>
      </c>
      <c r="CB26" s="182">
        <v>1</v>
      </c>
      <c r="CZ26" s="154">
        <v>0</v>
      </c>
    </row>
    <row r="27" spans="1:104" ht="12.75">
      <c r="A27" s="183">
        <v>20</v>
      </c>
      <c r="B27" s="184" t="s">
        <v>136</v>
      </c>
      <c r="C27" s="185" t="s">
        <v>137</v>
      </c>
      <c r="D27" s="186" t="s">
        <v>123</v>
      </c>
      <c r="E27" s="187">
        <v>541.55</v>
      </c>
      <c r="F27" s="187">
        <v>0</v>
      </c>
      <c r="G27" s="188">
        <f>E27*F27</f>
        <v>0</v>
      </c>
      <c r="O27" s="182">
        <v>2</v>
      </c>
      <c r="AA27" s="154">
        <v>1</v>
      </c>
      <c r="AB27" s="154">
        <v>1</v>
      </c>
      <c r="AC27" s="154">
        <v>1</v>
      </c>
      <c r="AZ27" s="154">
        <v>1</v>
      </c>
      <c r="BA27" s="154">
        <f>IF(AZ27=1,G27,0)</f>
        <v>0</v>
      </c>
      <c r="BB27" s="154">
        <f>IF(AZ27=2,G27,0)</f>
        <v>0</v>
      </c>
      <c r="BC27" s="154">
        <f>IF(AZ27=3,G27,0)</f>
        <v>0</v>
      </c>
      <c r="BD27" s="154">
        <f>IF(AZ27=4,G27,0)</f>
        <v>0</v>
      </c>
      <c r="BE27" s="154">
        <f>IF(AZ27=5,G27,0)</f>
        <v>0</v>
      </c>
      <c r="CA27" s="182">
        <v>1</v>
      </c>
      <c r="CB27" s="182">
        <v>1</v>
      </c>
      <c r="CZ27" s="154">
        <v>0</v>
      </c>
    </row>
    <row r="28" spans="1:104" ht="12.75">
      <c r="A28" s="183">
        <v>21</v>
      </c>
      <c r="B28" s="184" t="s">
        <v>138</v>
      </c>
      <c r="C28" s="185" t="s">
        <v>139</v>
      </c>
      <c r="D28" s="186" t="s">
        <v>123</v>
      </c>
      <c r="E28" s="187">
        <v>16.5</v>
      </c>
      <c r="F28" s="187">
        <v>0</v>
      </c>
      <c r="G28" s="188">
        <f>E28*F28</f>
        <v>0</v>
      </c>
      <c r="O28" s="182">
        <v>2</v>
      </c>
      <c r="AA28" s="154">
        <v>1</v>
      </c>
      <c r="AB28" s="154">
        <v>1</v>
      </c>
      <c r="AC28" s="154">
        <v>1</v>
      </c>
      <c r="AZ28" s="154">
        <v>1</v>
      </c>
      <c r="BA28" s="154">
        <f>IF(AZ28=1,G28,0)</f>
        <v>0</v>
      </c>
      <c r="BB28" s="154">
        <f>IF(AZ28=2,G28,0)</f>
        <v>0</v>
      </c>
      <c r="BC28" s="154">
        <f>IF(AZ28=3,G28,0)</f>
        <v>0</v>
      </c>
      <c r="BD28" s="154">
        <f>IF(AZ28=4,G28,0)</f>
        <v>0</v>
      </c>
      <c r="BE28" s="154">
        <f>IF(AZ28=5,G28,0)</f>
        <v>0</v>
      </c>
      <c r="CA28" s="182">
        <v>1</v>
      </c>
      <c r="CB28" s="182">
        <v>1</v>
      </c>
      <c r="CZ28" s="154">
        <v>0</v>
      </c>
    </row>
    <row r="29" spans="1:104" ht="12.75">
      <c r="A29" s="183">
        <v>22</v>
      </c>
      <c r="B29" s="184" t="s">
        <v>140</v>
      </c>
      <c r="C29" s="185" t="s">
        <v>141</v>
      </c>
      <c r="D29" s="186" t="s">
        <v>123</v>
      </c>
      <c r="E29" s="187">
        <v>180.54</v>
      </c>
      <c r="F29" s="187">
        <v>0</v>
      </c>
      <c r="G29" s="188">
        <f>E29*F29</f>
        <v>0</v>
      </c>
      <c r="O29" s="182">
        <v>2</v>
      </c>
      <c r="AA29" s="154">
        <v>1</v>
      </c>
      <c r="AB29" s="154">
        <v>1</v>
      </c>
      <c r="AC29" s="154">
        <v>1</v>
      </c>
      <c r="AZ29" s="154">
        <v>1</v>
      </c>
      <c r="BA29" s="154">
        <f>IF(AZ29=1,G29,0)</f>
        <v>0</v>
      </c>
      <c r="BB29" s="154">
        <f>IF(AZ29=2,G29,0)</f>
        <v>0</v>
      </c>
      <c r="BC29" s="154">
        <f>IF(AZ29=3,G29,0)</f>
        <v>0</v>
      </c>
      <c r="BD29" s="154">
        <f>IF(AZ29=4,G29,0)</f>
        <v>0</v>
      </c>
      <c r="BE29" s="154">
        <f>IF(AZ29=5,G29,0)</f>
        <v>0</v>
      </c>
      <c r="CA29" s="182">
        <v>1</v>
      </c>
      <c r="CB29" s="182">
        <v>1</v>
      </c>
      <c r="CZ29" s="154">
        <v>0</v>
      </c>
    </row>
    <row r="30" spans="1:104" ht="12.75">
      <c r="A30" s="183">
        <v>23</v>
      </c>
      <c r="B30" s="184" t="s">
        <v>142</v>
      </c>
      <c r="C30" s="185" t="s">
        <v>143</v>
      </c>
      <c r="D30" s="186" t="s">
        <v>123</v>
      </c>
      <c r="E30" s="187">
        <v>108.32</v>
      </c>
      <c r="F30" s="187">
        <v>0</v>
      </c>
      <c r="G30" s="188">
        <f>E30*F30</f>
        <v>0</v>
      </c>
      <c r="O30" s="182">
        <v>2</v>
      </c>
      <c r="AA30" s="154">
        <v>1</v>
      </c>
      <c r="AB30" s="154">
        <v>1</v>
      </c>
      <c r="AC30" s="154">
        <v>1</v>
      </c>
      <c r="AZ30" s="154">
        <v>1</v>
      </c>
      <c r="BA30" s="154">
        <f>IF(AZ30=1,G30,0)</f>
        <v>0</v>
      </c>
      <c r="BB30" s="154">
        <f>IF(AZ30=2,G30,0)</f>
        <v>0</v>
      </c>
      <c r="BC30" s="154">
        <f>IF(AZ30=3,G30,0)</f>
        <v>0</v>
      </c>
      <c r="BD30" s="154">
        <f>IF(AZ30=4,G30,0)</f>
        <v>0</v>
      </c>
      <c r="BE30" s="154">
        <f>IF(AZ30=5,G30,0)</f>
        <v>0</v>
      </c>
      <c r="CA30" s="182">
        <v>1</v>
      </c>
      <c r="CB30" s="182">
        <v>1</v>
      </c>
      <c r="CZ30" s="154">
        <v>0</v>
      </c>
    </row>
    <row r="31" spans="1:104" ht="12.75">
      <c r="A31" s="183">
        <v>24</v>
      </c>
      <c r="B31" s="184" t="s">
        <v>144</v>
      </c>
      <c r="C31" s="185" t="s">
        <v>145</v>
      </c>
      <c r="D31" s="186" t="s">
        <v>103</v>
      </c>
      <c r="E31" s="187">
        <v>8</v>
      </c>
      <c r="F31" s="187">
        <v>0</v>
      </c>
      <c r="G31" s="188">
        <f>E31*F31</f>
        <v>0</v>
      </c>
      <c r="O31" s="182">
        <v>2</v>
      </c>
      <c r="AA31" s="154">
        <v>1</v>
      </c>
      <c r="AB31" s="154">
        <v>1</v>
      </c>
      <c r="AC31" s="154">
        <v>1</v>
      </c>
      <c r="AZ31" s="154">
        <v>1</v>
      </c>
      <c r="BA31" s="154">
        <f>IF(AZ31=1,G31,0)</f>
        <v>0</v>
      </c>
      <c r="BB31" s="154">
        <f>IF(AZ31=2,G31,0)</f>
        <v>0</v>
      </c>
      <c r="BC31" s="154">
        <f>IF(AZ31=3,G31,0)</f>
        <v>0</v>
      </c>
      <c r="BD31" s="154">
        <f>IF(AZ31=4,G31,0)</f>
        <v>0</v>
      </c>
      <c r="BE31" s="154">
        <f>IF(AZ31=5,G31,0)</f>
        <v>0</v>
      </c>
      <c r="CA31" s="182">
        <v>1</v>
      </c>
      <c r="CB31" s="182">
        <v>1</v>
      </c>
      <c r="CZ31" s="154">
        <v>0</v>
      </c>
    </row>
    <row r="32" spans="1:104" ht="12.75">
      <c r="A32" s="183">
        <v>25</v>
      </c>
      <c r="B32" s="184" t="s">
        <v>146</v>
      </c>
      <c r="C32" s="185" t="s">
        <v>147</v>
      </c>
      <c r="D32" s="186" t="s">
        <v>103</v>
      </c>
      <c r="E32" s="187">
        <v>803</v>
      </c>
      <c r="F32" s="187">
        <v>0</v>
      </c>
      <c r="G32" s="188">
        <f>E32*F32</f>
        <v>0</v>
      </c>
      <c r="O32" s="182">
        <v>2</v>
      </c>
      <c r="AA32" s="154">
        <v>1</v>
      </c>
      <c r="AB32" s="154">
        <v>1</v>
      </c>
      <c r="AC32" s="154">
        <v>1</v>
      </c>
      <c r="AZ32" s="154">
        <v>1</v>
      </c>
      <c r="BA32" s="154">
        <f>IF(AZ32=1,G32,0)</f>
        <v>0</v>
      </c>
      <c r="BB32" s="154">
        <f>IF(AZ32=2,G32,0)</f>
        <v>0</v>
      </c>
      <c r="BC32" s="154">
        <f>IF(AZ32=3,G32,0)</f>
        <v>0</v>
      </c>
      <c r="BD32" s="154">
        <f>IF(AZ32=4,G32,0)</f>
        <v>0</v>
      </c>
      <c r="BE32" s="154">
        <f>IF(AZ32=5,G32,0)</f>
        <v>0</v>
      </c>
      <c r="CA32" s="182">
        <v>1</v>
      </c>
      <c r="CB32" s="182">
        <v>1</v>
      </c>
      <c r="CZ32" s="154">
        <v>0</v>
      </c>
    </row>
    <row r="33" spans="1:104" ht="12.75">
      <c r="A33" s="183">
        <v>26</v>
      </c>
      <c r="B33" s="184" t="s">
        <v>148</v>
      </c>
      <c r="C33" s="185" t="s">
        <v>149</v>
      </c>
      <c r="D33" s="186" t="s">
        <v>106</v>
      </c>
      <c r="E33" s="187">
        <v>1481.6</v>
      </c>
      <c r="F33" s="187">
        <v>0</v>
      </c>
      <c r="G33" s="188">
        <f>E33*F33</f>
        <v>0</v>
      </c>
      <c r="O33" s="182">
        <v>2</v>
      </c>
      <c r="AA33" s="154">
        <v>1</v>
      </c>
      <c r="AB33" s="154">
        <v>1</v>
      </c>
      <c r="AC33" s="154">
        <v>1</v>
      </c>
      <c r="AZ33" s="154">
        <v>1</v>
      </c>
      <c r="BA33" s="154">
        <f>IF(AZ33=1,G33,0)</f>
        <v>0</v>
      </c>
      <c r="BB33" s="154">
        <f>IF(AZ33=2,G33,0)</f>
        <v>0</v>
      </c>
      <c r="BC33" s="154">
        <f>IF(AZ33=3,G33,0)</f>
        <v>0</v>
      </c>
      <c r="BD33" s="154">
        <f>IF(AZ33=4,G33,0)</f>
        <v>0</v>
      </c>
      <c r="BE33" s="154">
        <f>IF(AZ33=5,G33,0)</f>
        <v>0</v>
      </c>
      <c r="CA33" s="182">
        <v>1</v>
      </c>
      <c r="CB33" s="182">
        <v>1</v>
      </c>
      <c r="CZ33" s="154">
        <v>0</v>
      </c>
    </row>
    <row r="34" spans="1:104" ht="12.75">
      <c r="A34" s="183">
        <v>27</v>
      </c>
      <c r="B34" s="184" t="s">
        <v>150</v>
      </c>
      <c r="C34" s="185" t="s">
        <v>151</v>
      </c>
      <c r="D34" s="186" t="s">
        <v>106</v>
      </c>
      <c r="E34" s="187">
        <v>30</v>
      </c>
      <c r="F34" s="187">
        <v>0</v>
      </c>
      <c r="G34" s="188">
        <f>E34*F34</f>
        <v>0</v>
      </c>
      <c r="O34" s="182">
        <v>2</v>
      </c>
      <c r="AA34" s="154">
        <v>1</v>
      </c>
      <c r="AB34" s="154">
        <v>1</v>
      </c>
      <c r="AC34" s="154">
        <v>1</v>
      </c>
      <c r="AZ34" s="154">
        <v>1</v>
      </c>
      <c r="BA34" s="154">
        <f>IF(AZ34=1,G34,0)</f>
        <v>0</v>
      </c>
      <c r="BB34" s="154">
        <f>IF(AZ34=2,G34,0)</f>
        <v>0</v>
      </c>
      <c r="BC34" s="154">
        <f>IF(AZ34=3,G34,0)</f>
        <v>0</v>
      </c>
      <c r="BD34" s="154">
        <f>IF(AZ34=4,G34,0)</f>
        <v>0</v>
      </c>
      <c r="BE34" s="154">
        <f>IF(AZ34=5,G34,0)</f>
        <v>0</v>
      </c>
      <c r="CA34" s="182">
        <v>1</v>
      </c>
      <c r="CB34" s="182">
        <v>1</v>
      </c>
      <c r="CZ34" s="154">
        <v>0</v>
      </c>
    </row>
    <row r="35" spans="1:104" ht="12.75">
      <c r="A35" s="183">
        <v>28</v>
      </c>
      <c r="B35" s="184" t="s">
        <v>152</v>
      </c>
      <c r="C35" s="185" t="s">
        <v>153</v>
      </c>
      <c r="D35" s="186" t="s">
        <v>106</v>
      </c>
      <c r="E35" s="187">
        <v>1481.6</v>
      </c>
      <c r="F35" s="187">
        <v>0</v>
      </c>
      <c r="G35" s="188">
        <f>E35*F35</f>
        <v>0</v>
      </c>
      <c r="O35" s="182">
        <v>2</v>
      </c>
      <c r="AA35" s="154">
        <v>1</v>
      </c>
      <c r="AB35" s="154">
        <v>1</v>
      </c>
      <c r="AC35" s="154">
        <v>1</v>
      </c>
      <c r="AZ35" s="154">
        <v>1</v>
      </c>
      <c r="BA35" s="154">
        <f>IF(AZ35=1,G35,0)</f>
        <v>0</v>
      </c>
      <c r="BB35" s="154">
        <f>IF(AZ35=2,G35,0)</f>
        <v>0</v>
      </c>
      <c r="BC35" s="154">
        <f>IF(AZ35=3,G35,0)</f>
        <v>0</v>
      </c>
      <c r="BD35" s="154">
        <f>IF(AZ35=4,G35,0)</f>
        <v>0</v>
      </c>
      <c r="BE35" s="154">
        <f>IF(AZ35=5,G35,0)</f>
        <v>0</v>
      </c>
      <c r="CA35" s="182">
        <v>1</v>
      </c>
      <c r="CB35" s="182">
        <v>1</v>
      </c>
      <c r="CZ35" s="154">
        <v>0</v>
      </c>
    </row>
    <row r="36" spans="1:104" ht="12.75">
      <c r="A36" s="183">
        <v>29</v>
      </c>
      <c r="B36" s="184" t="s">
        <v>154</v>
      </c>
      <c r="C36" s="185" t="s">
        <v>155</v>
      </c>
      <c r="D36" s="186" t="s">
        <v>106</v>
      </c>
      <c r="E36" s="187">
        <v>30</v>
      </c>
      <c r="F36" s="187">
        <v>0</v>
      </c>
      <c r="G36" s="188">
        <f>E36*F36</f>
        <v>0</v>
      </c>
      <c r="O36" s="182">
        <v>2</v>
      </c>
      <c r="AA36" s="154">
        <v>1</v>
      </c>
      <c r="AB36" s="154">
        <v>1</v>
      </c>
      <c r="AC36" s="154">
        <v>1</v>
      </c>
      <c r="AZ36" s="154">
        <v>1</v>
      </c>
      <c r="BA36" s="154">
        <f>IF(AZ36=1,G36,0)</f>
        <v>0</v>
      </c>
      <c r="BB36" s="154">
        <f>IF(AZ36=2,G36,0)</f>
        <v>0</v>
      </c>
      <c r="BC36" s="154">
        <f>IF(AZ36=3,G36,0)</f>
        <v>0</v>
      </c>
      <c r="BD36" s="154">
        <f>IF(AZ36=4,G36,0)</f>
        <v>0</v>
      </c>
      <c r="BE36" s="154">
        <f>IF(AZ36=5,G36,0)</f>
        <v>0</v>
      </c>
      <c r="CA36" s="182">
        <v>1</v>
      </c>
      <c r="CB36" s="182">
        <v>1</v>
      </c>
      <c r="CZ36" s="154">
        <v>0</v>
      </c>
    </row>
    <row r="37" spans="1:104" ht="12.75">
      <c r="A37" s="183">
        <v>30</v>
      </c>
      <c r="B37" s="184" t="s">
        <v>156</v>
      </c>
      <c r="C37" s="185" t="s">
        <v>157</v>
      </c>
      <c r="D37" s="186" t="s">
        <v>123</v>
      </c>
      <c r="E37" s="187">
        <v>614.47</v>
      </c>
      <c r="F37" s="187">
        <v>0</v>
      </c>
      <c r="G37" s="188">
        <f>E37*F37</f>
        <v>0</v>
      </c>
      <c r="O37" s="182">
        <v>2</v>
      </c>
      <c r="AA37" s="154">
        <v>1</v>
      </c>
      <c r="AB37" s="154">
        <v>1</v>
      </c>
      <c r="AC37" s="154">
        <v>1</v>
      </c>
      <c r="AZ37" s="154">
        <v>1</v>
      </c>
      <c r="BA37" s="154">
        <f>IF(AZ37=1,G37,0)</f>
        <v>0</v>
      </c>
      <c r="BB37" s="154">
        <f>IF(AZ37=2,G37,0)</f>
        <v>0</v>
      </c>
      <c r="BC37" s="154">
        <f>IF(AZ37=3,G37,0)</f>
        <v>0</v>
      </c>
      <c r="BD37" s="154">
        <f>IF(AZ37=4,G37,0)</f>
        <v>0</v>
      </c>
      <c r="BE37" s="154">
        <f>IF(AZ37=5,G37,0)</f>
        <v>0</v>
      </c>
      <c r="CA37" s="182">
        <v>1</v>
      </c>
      <c r="CB37" s="182">
        <v>1</v>
      </c>
      <c r="CZ37" s="154">
        <v>0</v>
      </c>
    </row>
    <row r="38" spans="1:104" ht="12.75">
      <c r="A38" s="183">
        <v>31</v>
      </c>
      <c r="B38" s="184" t="s">
        <v>158</v>
      </c>
      <c r="C38" s="185" t="s">
        <v>159</v>
      </c>
      <c r="D38" s="186" t="s">
        <v>123</v>
      </c>
      <c r="E38" s="187">
        <v>527.49</v>
      </c>
      <c r="F38" s="187">
        <v>0</v>
      </c>
      <c r="G38" s="188">
        <f>E38*F38</f>
        <v>0</v>
      </c>
      <c r="O38" s="182">
        <v>2</v>
      </c>
      <c r="AA38" s="154">
        <v>1</v>
      </c>
      <c r="AB38" s="154">
        <v>1</v>
      </c>
      <c r="AC38" s="154">
        <v>1</v>
      </c>
      <c r="AZ38" s="154">
        <v>1</v>
      </c>
      <c r="BA38" s="154">
        <f>IF(AZ38=1,G38,0)</f>
        <v>0</v>
      </c>
      <c r="BB38" s="154">
        <f>IF(AZ38=2,G38,0)</f>
        <v>0</v>
      </c>
      <c r="BC38" s="154">
        <f>IF(AZ38=3,G38,0)</f>
        <v>0</v>
      </c>
      <c r="BD38" s="154">
        <f>IF(AZ38=4,G38,0)</f>
        <v>0</v>
      </c>
      <c r="BE38" s="154">
        <f>IF(AZ38=5,G38,0)</f>
        <v>0</v>
      </c>
      <c r="CA38" s="182">
        <v>1</v>
      </c>
      <c r="CB38" s="182">
        <v>1</v>
      </c>
      <c r="CZ38" s="154">
        <v>0</v>
      </c>
    </row>
    <row r="39" spans="1:104" ht="12.75">
      <c r="A39" s="183">
        <v>32</v>
      </c>
      <c r="B39" s="184" t="s">
        <v>160</v>
      </c>
      <c r="C39" s="185" t="s">
        <v>161</v>
      </c>
      <c r="D39" s="186" t="s">
        <v>123</v>
      </c>
      <c r="E39" s="187">
        <v>527.49</v>
      </c>
      <c r="F39" s="187">
        <v>0</v>
      </c>
      <c r="G39" s="188">
        <f>E39*F39</f>
        <v>0</v>
      </c>
      <c r="O39" s="182">
        <v>2</v>
      </c>
      <c r="AA39" s="154">
        <v>1</v>
      </c>
      <c r="AB39" s="154">
        <v>1</v>
      </c>
      <c r="AC39" s="154">
        <v>1</v>
      </c>
      <c r="AZ39" s="154">
        <v>1</v>
      </c>
      <c r="BA39" s="154">
        <f>IF(AZ39=1,G39,0)</f>
        <v>0</v>
      </c>
      <c r="BB39" s="154">
        <f>IF(AZ39=2,G39,0)</f>
        <v>0</v>
      </c>
      <c r="BC39" s="154">
        <f>IF(AZ39=3,G39,0)</f>
        <v>0</v>
      </c>
      <c r="BD39" s="154">
        <f>IF(AZ39=4,G39,0)</f>
        <v>0</v>
      </c>
      <c r="BE39" s="154">
        <f>IF(AZ39=5,G39,0)</f>
        <v>0</v>
      </c>
      <c r="CA39" s="182">
        <v>1</v>
      </c>
      <c r="CB39" s="182">
        <v>1</v>
      </c>
      <c r="CZ39" s="154">
        <v>0</v>
      </c>
    </row>
    <row r="40" spans="1:104" ht="12.75">
      <c r="A40" s="183">
        <v>33</v>
      </c>
      <c r="B40" s="184" t="s">
        <v>162</v>
      </c>
      <c r="C40" s="185" t="s">
        <v>163</v>
      </c>
      <c r="D40" s="186" t="s">
        <v>123</v>
      </c>
      <c r="E40" s="187">
        <v>527.49</v>
      </c>
      <c r="F40" s="187">
        <v>0</v>
      </c>
      <c r="G40" s="188">
        <f>E40*F40</f>
        <v>0</v>
      </c>
      <c r="O40" s="182">
        <v>2</v>
      </c>
      <c r="AA40" s="154">
        <v>1</v>
      </c>
      <c r="AB40" s="154">
        <v>1</v>
      </c>
      <c r="AC40" s="154">
        <v>1</v>
      </c>
      <c r="AZ40" s="154">
        <v>1</v>
      </c>
      <c r="BA40" s="154">
        <f>IF(AZ40=1,G40,0)</f>
        <v>0</v>
      </c>
      <c r="BB40" s="154">
        <f>IF(AZ40=2,G40,0)</f>
        <v>0</v>
      </c>
      <c r="BC40" s="154">
        <f>IF(AZ40=3,G40,0)</f>
        <v>0</v>
      </c>
      <c r="BD40" s="154">
        <f>IF(AZ40=4,G40,0)</f>
        <v>0</v>
      </c>
      <c r="BE40" s="154">
        <f>IF(AZ40=5,G40,0)</f>
        <v>0</v>
      </c>
      <c r="CA40" s="182">
        <v>1</v>
      </c>
      <c r="CB40" s="182">
        <v>1</v>
      </c>
      <c r="CZ40" s="154">
        <v>0</v>
      </c>
    </row>
    <row r="41" spans="1:104" ht="12.75">
      <c r="A41" s="183">
        <v>34</v>
      </c>
      <c r="B41" s="184" t="s">
        <v>164</v>
      </c>
      <c r="C41" s="185" t="s">
        <v>165</v>
      </c>
      <c r="D41" s="186" t="s">
        <v>123</v>
      </c>
      <c r="E41" s="187">
        <v>628.54</v>
      </c>
      <c r="F41" s="187">
        <v>0</v>
      </c>
      <c r="G41" s="188">
        <f>E41*F41</f>
        <v>0</v>
      </c>
      <c r="O41" s="182">
        <v>2</v>
      </c>
      <c r="AA41" s="154">
        <v>1</v>
      </c>
      <c r="AB41" s="154">
        <v>1</v>
      </c>
      <c r="AC41" s="154">
        <v>1</v>
      </c>
      <c r="AZ41" s="154">
        <v>1</v>
      </c>
      <c r="BA41" s="154">
        <f>IF(AZ41=1,G41,0)</f>
        <v>0</v>
      </c>
      <c r="BB41" s="154">
        <f>IF(AZ41=2,G41,0)</f>
        <v>0</v>
      </c>
      <c r="BC41" s="154">
        <f>IF(AZ41=3,G41,0)</f>
        <v>0</v>
      </c>
      <c r="BD41" s="154">
        <f>IF(AZ41=4,G41,0)</f>
        <v>0</v>
      </c>
      <c r="BE41" s="154">
        <f>IF(AZ41=5,G41,0)</f>
        <v>0</v>
      </c>
      <c r="CA41" s="182">
        <v>1</v>
      </c>
      <c r="CB41" s="182">
        <v>1</v>
      </c>
      <c r="CZ41" s="154">
        <v>0</v>
      </c>
    </row>
    <row r="42" spans="1:104" ht="12.75">
      <c r="A42" s="183">
        <v>35</v>
      </c>
      <c r="B42" s="184" t="s">
        <v>166</v>
      </c>
      <c r="C42" s="185" t="s">
        <v>167</v>
      </c>
      <c r="D42" s="186" t="s">
        <v>123</v>
      </c>
      <c r="E42" s="187">
        <v>137.66</v>
      </c>
      <c r="F42" s="187">
        <v>0</v>
      </c>
      <c r="G42" s="188">
        <f>E42*F42</f>
        <v>0</v>
      </c>
      <c r="O42" s="182">
        <v>2</v>
      </c>
      <c r="AA42" s="154">
        <v>1</v>
      </c>
      <c r="AB42" s="154">
        <v>1</v>
      </c>
      <c r="AC42" s="154">
        <v>1</v>
      </c>
      <c r="AZ42" s="154">
        <v>1</v>
      </c>
      <c r="BA42" s="154">
        <f>IF(AZ42=1,G42,0)</f>
        <v>0</v>
      </c>
      <c r="BB42" s="154">
        <f>IF(AZ42=2,G42,0)</f>
        <v>0</v>
      </c>
      <c r="BC42" s="154">
        <f>IF(AZ42=3,G42,0)</f>
        <v>0</v>
      </c>
      <c r="BD42" s="154">
        <f>IF(AZ42=4,G42,0)</f>
        <v>0</v>
      </c>
      <c r="BE42" s="154">
        <f>IF(AZ42=5,G42,0)</f>
        <v>0</v>
      </c>
      <c r="CA42" s="182">
        <v>1</v>
      </c>
      <c r="CB42" s="182">
        <v>1</v>
      </c>
      <c r="CZ42" s="154">
        <v>0</v>
      </c>
    </row>
    <row r="43" spans="1:104" ht="12.75">
      <c r="A43" s="183">
        <v>36</v>
      </c>
      <c r="B43" s="184" t="s">
        <v>168</v>
      </c>
      <c r="C43" s="185" t="s">
        <v>169</v>
      </c>
      <c r="D43" s="186" t="s">
        <v>106</v>
      </c>
      <c r="E43" s="187">
        <v>192.5</v>
      </c>
      <c r="F43" s="187">
        <v>0</v>
      </c>
      <c r="G43" s="188">
        <f>E43*F43</f>
        <v>0</v>
      </c>
      <c r="O43" s="182">
        <v>2</v>
      </c>
      <c r="AA43" s="154">
        <v>1</v>
      </c>
      <c r="AB43" s="154">
        <v>1</v>
      </c>
      <c r="AC43" s="154">
        <v>1</v>
      </c>
      <c r="AZ43" s="154">
        <v>1</v>
      </c>
      <c r="BA43" s="154">
        <f>IF(AZ43=1,G43,0)</f>
        <v>0</v>
      </c>
      <c r="BB43" s="154">
        <f>IF(AZ43=2,G43,0)</f>
        <v>0</v>
      </c>
      <c r="BC43" s="154">
        <f>IF(AZ43=3,G43,0)</f>
        <v>0</v>
      </c>
      <c r="BD43" s="154">
        <f>IF(AZ43=4,G43,0)</f>
        <v>0</v>
      </c>
      <c r="BE43" s="154">
        <f>IF(AZ43=5,G43,0)</f>
        <v>0</v>
      </c>
      <c r="CA43" s="182">
        <v>1</v>
      </c>
      <c r="CB43" s="182">
        <v>1</v>
      </c>
      <c r="CZ43" s="154">
        <v>0</v>
      </c>
    </row>
    <row r="44" spans="1:104" ht="12.75">
      <c r="A44" s="183">
        <v>37</v>
      </c>
      <c r="B44" s="184" t="s">
        <v>170</v>
      </c>
      <c r="C44" s="185" t="s">
        <v>171</v>
      </c>
      <c r="D44" s="186" t="s">
        <v>106</v>
      </c>
      <c r="E44" s="187">
        <v>925</v>
      </c>
      <c r="F44" s="187">
        <v>0</v>
      </c>
      <c r="G44" s="188">
        <f>E44*F44</f>
        <v>0</v>
      </c>
      <c r="O44" s="182">
        <v>2</v>
      </c>
      <c r="AA44" s="154">
        <v>1</v>
      </c>
      <c r="AB44" s="154">
        <v>1</v>
      </c>
      <c r="AC44" s="154">
        <v>1</v>
      </c>
      <c r="AZ44" s="154">
        <v>1</v>
      </c>
      <c r="BA44" s="154">
        <f>IF(AZ44=1,G44,0)</f>
        <v>0</v>
      </c>
      <c r="BB44" s="154">
        <f>IF(AZ44=2,G44,0)</f>
        <v>0</v>
      </c>
      <c r="BC44" s="154">
        <f>IF(AZ44=3,G44,0)</f>
        <v>0</v>
      </c>
      <c r="BD44" s="154">
        <f>IF(AZ44=4,G44,0)</f>
        <v>0</v>
      </c>
      <c r="BE44" s="154">
        <f>IF(AZ44=5,G44,0)</f>
        <v>0</v>
      </c>
      <c r="CA44" s="182">
        <v>1</v>
      </c>
      <c r="CB44" s="182">
        <v>1</v>
      </c>
      <c r="CZ44" s="154">
        <v>0</v>
      </c>
    </row>
    <row r="45" spans="1:104" ht="12.75">
      <c r="A45" s="183">
        <v>38</v>
      </c>
      <c r="B45" s="184" t="s">
        <v>172</v>
      </c>
      <c r="C45" s="185" t="s">
        <v>173</v>
      </c>
      <c r="D45" s="186" t="s">
        <v>174</v>
      </c>
      <c r="E45" s="187">
        <v>4</v>
      </c>
      <c r="F45" s="187">
        <v>0</v>
      </c>
      <c r="G45" s="188">
        <f>E45*F45</f>
        <v>0</v>
      </c>
      <c r="O45" s="182">
        <v>2</v>
      </c>
      <c r="AA45" s="154">
        <v>3</v>
      </c>
      <c r="AB45" s="154">
        <v>1</v>
      </c>
      <c r="AC45" s="154">
        <v>572400</v>
      </c>
      <c r="AZ45" s="154">
        <v>1</v>
      </c>
      <c r="BA45" s="154">
        <f>IF(AZ45=1,G45,0)</f>
        <v>0</v>
      </c>
      <c r="BB45" s="154">
        <f>IF(AZ45=2,G45,0)</f>
        <v>0</v>
      </c>
      <c r="BC45" s="154">
        <f>IF(AZ45=3,G45,0)</f>
        <v>0</v>
      </c>
      <c r="BD45" s="154">
        <f>IF(AZ45=4,G45,0)</f>
        <v>0</v>
      </c>
      <c r="BE45" s="154">
        <f>IF(AZ45=5,G45,0)</f>
        <v>0</v>
      </c>
      <c r="CA45" s="182">
        <v>3</v>
      </c>
      <c r="CB45" s="182">
        <v>1</v>
      </c>
      <c r="CZ45" s="154">
        <v>0</v>
      </c>
    </row>
    <row r="46" spans="1:104" ht="12.75">
      <c r="A46" s="183">
        <v>39</v>
      </c>
      <c r="B46" s="184" t="s">
        <v>175</v>
      </c>
      <c r="C46" s="185" t="s">
        <v>176</v>
      </c>
      <c r="D46" s="186" t="s">
        <v>177</v>
      </c>
      <c r="E46" s="187">
        <v>896.73</v>
      </c>
      <c r="F46" s="187">
        <v>0</v>
      </c>
      <c r="G46" s="188">
        <f>E46*F46</f>
        <v>0</v>
      </c>
      <c r="O46" s="182">
        <v>2</v>
      </c>
      <c r="AA46" s="154">
        <v>3</v>
      </c>
      <c r="AB46" s="154">
        <v>1</v>
      </c>
      <c r="AC46" s="154">
        <v>11100100</v>
      </c>
      <c r="AZ46" s="154">
        <v>1</v>
      </c>
      <c r="BA46" s="154">
        <f>IF(AZ46=1,G46,0)</f>
        <v>0</v>
      </c>
      <c r="BB46" s="154">
        <f>IF(AZ46=2,G46,0)</f>
        <v>0</v>
      </c>
      <c r="BC46" s="154">
        <f>IF(AZ46=3,G46,0)</f>
        <v>0</v>
      </c>
      <c r="BD46" s="154">
        <f>IF(AZ46=4,G46,0)</f>
        <v>0</v>
      </c>
      <c r="BE46" s="154">
        <f>IF(AZ46=5,G46,0)</f>
        <v>0</v>
      </c>
      <c r="CA46" s="182">
        <v>3</v>
      </c>
      <c r="CB46" s="182">
        <v>1</v>
      </c>
      <c r="CZ46" s="154">
        <v>0</v>
      </c>
    </row>
    <row r="47" spans="1:104" ht="12.75">
      <c r="A47" s="183">
        <v>40</v>
      </c>
      <c r="B47" s="184" t="s">
        <v>178</v>
      </c>
      <c r="C47" s="185" t="s">
        <v>179</v>
      </c>
      <c r="D47" s="186" t="s">
        <v>103</v>
      </c>
      <c r="E47" s="187">
        <v>7.5</v>
      </c>
      <c r="F47" s="187">
        <v>0</v>
      </c>
      <c r="G47" s="188">
        <f>E47*F47</f>
        <v>0</v>
      </c>
      <c r="O47" s="182">
        <v>2</v>
      </c>
      <c r="AA47" s="154">
        <v>3</v>
      </c>
      <c r="AB47" s="154">
        <v>1</v>
      </c>
      <c r="AC47" s="154">
        <v>14115340</v>
      </c>
      <c r="AZ47" s="154">
        <v>1</v>
      </c>
      <c r="BA47" s="154">
        <f>IF(AZ47=1,G47,0)</f>
        <v>0</v>
      </c>
      <c r="BB47" s="154">
        <f>IF(AZ47=2,G47,0)</f>
        <v>0</v>
      </c>
      <c r="BC47" s="154">
        <f>IF(AZ47=3,G47,0)</f>
        <v>0</v>
      </c>
      <c r="BD47" s="154">
        <f>IF(AZ47=4,G47,0)</f>
        <v>0</v>
      </c>
      <c r="BE47" s="154">
        <f>IF(AZ47=5,G47,0)</f>
        <v>0</v>
      </c>
      <c r="CA47" s="182">
        <v>3</v>
      </c>
      <c r="CB47" s="182">
        <v>1</v>
      </c>
      <c r="CZ47" s="154">
        <v>0</v>
      </c>
    </row>
    <row r="48" spans="1:104" ht="12.75">
      <c r="A48" s="183">
        <v>41</v>
      </c>
      <c r="B48" s="184" t="s">
        <v>180</v>
      </c>
      <c r="C48" s="185" t="s">
        <v>181</v>
      </c>
      <c r="D48" s="186" t="s">
        <v>123</v>
      </c>
      <c r="E48" s="187">
        <v>137.66</v>
      </c>
      <c r="F48" s="187">
        <v>0</v>
      </c>
      <c r="G48" s="188">
        <f>E48*F48</f>
        <v>0</v>
      </c>
      <c r="O48" s="182">
        <v>2</v>
      </c>
      <c r="AA48" s="154">
        <v>3</v>
      </c>
      <c r="AB48" s="154">
        <v>1</v>
      </c>
      <c r="AC48" s="154">
        <v>58337213</v>
      </c>
      <c r="AZ48" s="154">
        <v>1</v>
      </c>
      <c r="BA48" s="154">
        <f>IF(AZ48=1,G48,0)</f>
        <v>0</v>
      </c>
      <c r="BB48" s="154">
        <f>IF(AZ48=2,G48,0)</f>
        <v>0</v>
      </c>
      <c r="BC48" s="154">
        <f>IF(AZ48=3,G48,0)</f>
        <v>0</v>
      </c>
      <c r="BD48" s="154">
        <f>IF(AZ48=4,G48,0)</f>
        <v>0</v>
      </c>
      <c r="BE48" s="154">
        <f>IF(AZ48=5,G48,0)</f>
        <v>0</v>
      </c>
      <c r="CA48" s="182">
        <v>3</v>
      </c>
      <c r="CB48" s="182">
        <v>1</v>
      </c>
      <c r="CZ48" s="154">
        <v>0</v>
      </c>
    </row>
    <row r="49" spans="1:104" ht="12.75">
      <c r="A49" s="183">
        <v>42</v>
      </c>
      <c r="B49" s="184" t="s">
        <v>182</v>
      </c>
      <c r="C49" s="185" t="s">
        <v>183</v>
      </c>
      <c r="D49" s="186" t="s">
        <v>184</v>
      </c>
      <c r="E49" s="187">
        <v>98.7596</v>
      </c>
      <c r="F49" s="187">
        <v>0</v>
      </c>
      <c r="G49" s="188">
        <f>E49*F49</f>
        <v>0</v>
      </c>
      <c r="O49" s="182">
        <v>2</v>
      </c>
      <c r="AA49" s="154">
        <v>1</v>
      </c>
      <c r="AB49" s="154">
        <v>1</v>
      </c>
      <c r="AC49" s="154">
        <v>1</v>
      </c>
      <c r="AZ49" s="154">
        <v>1</v>
      </c>
      <c r="BA49" s="154">
        <f>IF(AZ49=1,G49,0)</f>
        <v>0</v>
      </c>
      <c r="BB49" s="154">
        <f>IF(AZ49=2,G49,0)</f>
        <v>0</v>
      </c>
      <c r="BC49" s="154">
        <f>IF(AZ49=3,G49,0)</f>
        <v>0</v>
      </c>
      <c r="BD49" s="154">
        <f>IF(AZ49=4,G49,0)</f>
        <v>0</v>
      </c>
      <c r="BE49" s="154">
        <f>IF(AZ49=5,G49,0)</f>
        <v>0</v>
      </c>
      <c r="CA49" s="182">
        <v>1</v>
      </c>
      <c r="CB49" s="182">
        <v>1</v>
      </c>
      <c r="CZ49" s="154">
        <v>0</v>
      </c>
    </row>
    <row r="50" spans="1:104" ht="12.75">
      <c r="A50" s="183">
        <v>43</v>
      </c>
      <c r="B50" s="184" t="s">
        <v>185</v>
      </c>
      <c r="C50" s="185" t="s">
        <v>186</v>
      </c>
      <c r="D50" s="186" t="s">
        <v>184</v>
      </c>
      <c r="E50" s="187">
        <v>1580.16</v>
      </c>
      <c r="F50" s="187">
        <v>0</v>
      </c>
      <c r="G50" s="188">
        <f>E50*F50</f>
        <v>0</v>
      </c>
      <c r="O50" s="182">
        <v>2</v>
      </c>
      <c r="AA50" s="154">
        <v>1</v>
      </c>
      <c r="AB50" s="154">
        <v>1</v>
      </c>
      <c r="AC50" s="154">
        <v>1</v>
      </c>
      <c r="AZ50" s="154">
        <v>1</v>
      </c>
      <c r="BA50" s="154">
        <f>IF(AZ50=1,G50,0)</f>
        <v>0</v>
      </c>
      <c r="BB50" s="154">
        <f>IF(AZ50=2,G50,0)</f>
        <v>0</v>
      </c>
      <c r="BC50" s="154">
        <f>IF(AZ50=3,G50,0)</f>
        <v>0</v>
      </c>
      <c r="BD50" s="154">
        <f>IF(AZ50=4,G50,0)</f>
        <v>0</v>
      </c>
      <c r="BE50" s="154">
        <f>IF(AZ50=5,G50,0)</f>
        <v>0</v>
      </c>
      <c r="CA50" s="182">
        <v>1</v>
      </c>
      <c r="CB50" s="182">
        <v>1</v>
      </c>
      <c r="CZ50" s="154">
        <v>0</v>
      </c>
    </row>
    <row r="51" spans="1:57" ht="12.75">
      <c r="A51" s="189"/>
      <c r="B51" s="190" t="s">
        <v>187</v>
      </c>
      <c r="C51" s="191" t="str">
        <f>CONCATENATE(B7," ",C7)</f>
        <v>1 Zemní práce</v>
      </c>
      <c r="D51" s="192"/>
      <c r="E51" s="193"/>
      <c r="F51" s="194"/>
      <c r="G51" s="195">
        <f>SUM(G7:G50)</f>
        <v>0</v>
      </c>
      <c r="O51" s="182">
        <v>4</v>
      </c>
      <c r="BA51" s="196">
        <f>SUM(BA7:BA50)</f>
        <v>0</v>
      </c>
      <c r="BB51" s="196">
        <f>SUM(BB7:BB50)</f>
        <v>0</v>
      </c>
      <c r="BC51" s="196">
        <f>SUM(BC7:BC50)</f>
        <v>0</v>
      </c>
      <c r="BD51" s="196">
        <f>SUM(BD7:BD50)</f>
        <v>0</v>
      </c>
      <c r="BE51" s="196">
        <f>SUM(BE7:BE50)</f>
        <v>0</v>
      </c>
    </row>
    <row r="52" spans="1:15" ht="12.75">
      <c r="A52" s="175" t="s">
        <v>87</v>
      </c>
      <c r="B52" s="176" t="s">
        <v>188</v>
      </c>
      <c r="C52" s="177" t="s">
        <v>189</v>
      </c>
      <c r="D52" s="178"/>
      <c r="E52" s="179"/>
      <c r="F52" s="179"/>
      <c r="G52" s="180"/>
      <c r="H52" s="181"/>
      <c r="I52" s="181"/>
      <c r="O52" s="182">
        <v>1</v>
      </c>
    </row>
    <row r="53" spans="1:104" ht="12.75">
      <c r="A53" s="183">
        <v>44</v>
      </c>
      <c r="B53" s="184" t="s">
        <v>190</v>
      </c>
      <c r="C53" s="185" t="s">
        <v>191</v>
      </c>
      <c r="D53" s="186" t="s">
        <v>184</v>
      </c>
      <c r="E53" s="187">
        <v>0.14</v>
      </c>
      <c r="F53" s="187">
        <v>0</v>
      </c>
      <c r="G53" s="188">
        <f>E53*F53</f>
        <v>0</v>
      </c>
      <c r="O53" s="182">
        <v>2</v>
      </c>
      <c r="AA53" s="154">
        <v>1</v>
      </c>
      <c r="AB53" s="154">
        <v>1</v>
      </c>
      <c r="AC53" s="154">
        <v>1</v>
      </c>
      <c r="AZ53" s="154">
        <v>1</v>
      </c>
      <c r="BA53" s="154">
        <f>IF(AZ53=1,G53,0)</f>
        <v>0</v>
      </c>
      <c r="BB53" s="154">
        <f>IF(AZ53=2,G53,0)</f>
        <v>0</v>
      </c>
      <c r="BC53" s="154">
        <f>IF(AZ53=3,G53,0)</f>
        <v>0</v>
      </c>
      <c r="BD53" s="154">
        <f>IF(AZ53=4,G53,0)</f>
        <v>0</v>
      </c>
      <c r="BE53" s="154">
        <f>IF(AZ53=5,G53,0)</f>
        <v>0</v>
      </c>
      <c r="CA53" s="182">
        <v>1</v>
      </c>
      <c r="CB53" s="182">
        <v>1</v>
      </c>
      <c r="CZ53" s="154">
        <v>0</v>
      </c>
    </row>
    <row r="54" spans="1:104" ht="12.75">
      <c r="A54" s="183">
        <v>45</v>
      </c>
      <c r="B54" s="184" t="s">
        <v>192</v>
      </c>
      <c r="C54" s="185" t="s">
        <v>193</v>
      </c>
      <c r="D54" s="186" t="s">
        <v>123</v>
      </c>
      <c r="E54" s="187">
        <v>11.02</v>
      </c>
      <c r="F54" s="187">
        <v>0</v>
      </c>
      <c r="G54" s="188">
        <f>E54*F54</f>
        <v>0</v>
      </c>
      <c r="O54" s="182">
        <v>2</v>
      </c>
      <c r="AA54" s="154">
        <v>1</v>
      </c>
      <c r="AB54" s="154">
        <v>1</v>
      </c>
      <c r="AC54" s="154">
        <v>1</v>
      </c>
      <c r="AZ54" s="154">
        <v>1</v>
      </c>
      <c r="BA54" s="154">
        <f>IF(AZ54=1,G54,0)</f>
        <v>0</v>
      </c>
      <c r="BB54" s="154">
        <f>IF(AZ54=2,G54,0)</f>
        <v>0</v>
      </c>
      <c r="BC54" s="154">
        <f>IF(AZ54=3,G54,0)</f>
        <v>0</v>
      </c>
      <c r="BD54" s="154">
        <f>IF(AZ54=4,G54,0)</f>
        <v>0</v>
      </c>
      <c r="BE54" s="154">
        <f>IF(AZ54=5,G54,0)</f>
        <v>0</v>
      </c>
      <c r="CA54" s="182">
        <v>1</v>
      </c>
      <c r="CB54" s="182">
        <v>1</v>
      </c>
      <c r="CZ54" s="154">
        <v>0</v>
      </c>
    </row>
    <row r="55" spans="1:104" ht="12.75">
      <c r="A55" s="183">
        <v>46</v>
      </c>
      <c r="B55" s="184" t="s">
        <v>194</v>
      </c>
      <c r="C55" s="185" t="s">
        <v>195</v>
      </c>
      <c r="D55" s="186" t="s">
        <v>106</v>
      </c>
      <c r="E55" s="187">
        <v>40.8</v>
      </c>
      <c r="F55" s="187">
        <v>0</v>
      </c>
      <c r="G55" s="188">
        <f>E55*F55</f>
        <v>0</v>
      </c>
      <c r="O55" s="182">
        <v>2</v>
      </c>
      <c r="AA55" s="154">
        <v>1</v>
      </c>
      <c r="AB55" s="154">
        <v>1</v>
      </c>
      <c r="AC55" s="154">
        <v>1</v>
      </c>
      <c r="AZ55" s="154">
        <v>1</v>
      </c>
      <c r="BA55" s="154">
        <f>IF(AZ55=1,G55,0)</f>
        <v>0</v>
      </c>
      <c r="BB55" s="154">
        <f>IF(AZ55=2,G55,0)</f>
        <v>0</v>
      </c>
      <c r="BC55" s="154">
        <f>IF(AZ55=3,G55,0)</f>
        <v>0</v>
      </c>
      <c r="BD55" s="154">
        <f>IF(AZ55=4,G55,0)</f>
        <v>0</v>
      </c>
      <c r="BE55" s="154">
        <f>IF(AZ55=5,G55,0)</f>
        <v>0</v>
      </c>
      <c r="CA55" s="182">
        <v>1</v>
      </c>
      <c r="CB55" s="182">
        <v>1</v>
      </c>
      <c r="CZ55" s="154">
        <v>0</v>
      </c>
    </row>
    <row r="56" spans="1:104" ht="12.75">
      <c r="A56" s="183">
        <v>47</v>
      </c>
      <c r="B56" s="184" t="s">
        <v>196</v>
      </c>
      <c r="C56" s="185" t="s">
        <v>197</v>
      </c>
      <c r="D56" s="186" t="s">
        <v>106</v>
      </c>
      <c r="E56" s="187">
        <v>40.8</v>
      </c>
      <c r="F56" s="187">
        <v>0</v>
      </c>
      <c r="G56" s="188">
        <f>E56*F56</f>
        <v>0</v>
      </c>
      <c r="O56" s="182">
        <v>2</v>
      </c>
      <c r="AA56" s="154">
        <v>1</v>
      </c>
      <c r="AB56" s="154">
        <v>1</v>
      </c>
      <c r="AC56" s="154">
        <v>1</v>
      </c>
      <c r="AZ56" s="154">
        <v>1</v>
      </c>
      <c r="BA56" s="154">
        <f>IF(AZ56=1,G56,0)</f>
        <v>0</v>
      </c>
      <c r="BB56" s="154">
        <f>IF(AZ56=2,G56,0)</f>
        <v>0</v>
      </c>
      <c r="BC56" s="154">
        <f>IF(AZ56=3,G56,0)</f>
        <v>0</v>
      </c>
      <c r="BD56" s="154">
        <f>IF(AZ56=4,G56,0)</f>
        <v>0</v>
      </c>
      <c r="BE56" s="154">
        <f>IF(AZ56=5,G56,0)</f>
        <v>0</v>
      </c>
      <c r="CA56" s="182">
        <v>1</v>
      </c>
      <c r="CB56" s="182">
        <v>1</v>
      </c>
      <c r="CZ56" s="154">
        <v>0</v>
      </c>
    </row>
    <row r="57" spans="1:57" ht="12.75">
      <c r="A57" s="189"/>
      <c r="B57" s="190" t="s">
        <v>187</v>
      </c>
      <c r="C57" s="191" t="str">
        <f>CONCATENATE(B52," ",C52)</f>
        <v>3 Svislé a kompletní konstrukce</v>
      </c>
      <c r="D57" s="192"/>
      <c r="E57" s="193"/>
      <c r="F57" s="194"/>
      <c r="G57" s="195">
        <f>SUM(G52:G56)</f>
        <v>0</v>
      </c>
      <c r="O57" s="182">
        <v>4</v>
      </c>
      <c r="BA57" s="196">
        <f>SUM(BA52:BA56)</f>
        <v>0</v>
      </c>
      <c r="BB57" s="196">
        <f>SUM(BB52:BB56)</f>
        <v>0</v>
      </c>
      <c r="BC57" s="196">
        <f>SUM(BC52:BC56)</f>
        <v>0</v>
      </c>
      <c r="BD57" s="196">
        <f>SUM(BD52:BD56)</f>
        <v>0</v>
      </c>
      <c r="BE57" s="196">
        <f>SUM(BE52:BE56)</f>
        <v>0</v>
      </c>
    </row>
    <row r="58" spans="1:15" ht="12.75">
      <c r="A58" s="175" t="s">
        <v>87</v>
      </c>
      <c r="B58" s="176" t="s">
        <v>198</v>
      </c>
      <c r="C58" s="177" t="s">
        <v>199</v>
      </c>
      <c r="D58" s="178"/>
      <c r="E58" s="179"/>
      <c r="F58" s="179"/>
      <c r="G58" s="180"/>
      <c r="H58" s="181"/>
      <c r="I58" s="181"/>
      <c r="O58" s="182">
        <v>1</v>
      </c>
    </row>
    <row r="59" spans="1:104" ht="12.75">
      <c r="A59" s="183">
        <v>48</v>
      </c>
      <c r="B59" s="184" t="s">
        <v>200</v>
      </c>
      <c r="C59" s="185" t="s">
        <v>201</v>
      </c>
      <c r="D59" s="186" t="s">
        <v>123</v>
      </c>
      <c r="E59" s="187">
        <v>68.33</v>
      </c>
      <c r="F59" s="187">
        <v>0</v>
      </c>
      <c r="G59" s="188">
        <f>E59*F59</f>
        <v>0</v>
      </c>
      <c r="O59" s="182">
        <v>2</v>
      </c>
      <c r="AA59" s="154">
        <v>1</v>
      </c>
      <c r="AB59" s="154">
        <v>1</v>
      </c>
      <c r="AC59" s="154">
        <v>1</v>
      </c>
      <c r="AZ59" s="154">
        <v>1</v>
      </c>
      <c r="BA59" s="154">
        <f>IF(AZ59=1,G59,0)</f>
        <v>0</v>
      </c>
      <c r="BB59" s="154">
        <f>IF(AZ59=2,G59,0)</f>
        <v>0</v>
      </c>
      <c r="BC59" s="154">
        <f>IF(AZ59=3,G59,0)</f>
        <v>0</v>
      </c>
      <c r="BD59" s="154">
        <f>IF(AZ59=4,G59,0)</f>
        <v>0</v>
      </c>
      <c r="BE59" s="154">
        <f>IF(AZ59=5,G59,0)</f>
        <v>0</v>
      </c>
      <c r="CA59" s="182">
        <v>1</v>
      </c>
      <c r="CB59" s="182">
        <v>1</v>
      </c>
      <c r="CZ59" s="154">
        <v>0</v>
      </c>
    </row>
    <row r="60" spans="1:104" ht="12.75">
      <c r="A60" s="183">
        <v>49</v>
      </c>
      <c r="B60" s="184" t="s">
        <v>202</v>
      </c>
      <c r="C60" s="185" t="s">
        <v>203</v>
      </c>
      <c r="D60" s="186" t="s">
        <v>123</v>
      </c>
      <c r="E60" s="187">
        <v>0.7</v>
      </c>
      <c r="F60" s="187">
        <v>0</v>
      </c>
      <c r="G60" s="188">
        <f>E60*F60</f>
        <v>0</v>
      </c>
      <c r="O60" s="182">
        <v>2</v>
      </c>
      <c r="AA60" s="154">
        <v>1</v>
      </c>
      <c r="AB60" s="154">
        <v>1</v>
      </c>
      <c r="AC60" s="154">
        <v>1</v>
      </c>
      <c r="AZ60" s="154">
        <v>1</v>
      </c>
      <c r="BA60" s="154">
        <f>IF(AZ60=1,G60,0)</f>
        <v>0</v>
      </c>
      <c r="BB60" s="154">
        <f>IF(AZ60=2,G60,0)</f>
        <v>0</v>
      </c>
      <c r="BC60" s="154">
        <f>IF(AZ60=3,G60,0)</f>
        <v>0</v>
      </c>
      <c r="BD60" s="154">
        <f>IF(AZ60=4,G60,0)</f>
        <v>0</v>
      </c>
      <c r="BE60" s="154">
        <f>IF(AZ60=5,G60,0)</f>
        <v>0</v>
      </c>
      <c r="CA60" s="182">
        <v>1</v>
      </c>
      <c r="CB60" s="182">
        <v>1</v>
      </c>
      <c r="CZ60" s="154">
        <v>0</v>
      </c>
    </row>
    <row r="61" spans="1:104" ht="12.75">
      <c r="A61" s="183">
        <v>50</v>
      </c>
      <c r="B61" s="184" t="s">
        <v>204</v>
      </c>
      <c r="C61" s="185" t="s">
        <v>205</v>
      </c>
      <c r="D61" s="186" t="s">
        <v>123</v>
      </c>
      <c r="E61" s="187">
        <v>0.52</v>
      </c>
      <c r="F61" s="187">
        <v>0</v>
      </c>
      <c r="G61" s="188">
        <f>E61*F61</f>
        <v>0</v>
      </c>
      <c r="O61" s="182">
        <v>2</v>
      </c>
      <c r="AA61" s="154">
        <v>1</v>
      </c>
      <c r="AB61" s="154">
        <v>1</v>
      </c>
      <c r="AC61" s="154">
        <v>1</v>
      </c>
      <c r="AZ61" s="154">
        <v>1</v>
      </c>
      <c r="BA61" s="154">
        <f>IF(AZ61=1,G61,0)</f>
        <v>0</v>
      </c>
      <c r="BB61" s="154">
        <f>IF(AZ61=2,G61,0)</f>
        <v>0</v>
      </c>
      <c r="BC61" s="154">
        <f>IF(AZ61=3,G61,0)</f>
        <v>0</v>
      </c>
      <c r="BD61" s="154">
        <f>IF(AZ61=4,G61,0)</f>
        <v>0</v>
      </c>
      <c r="BE61" s="154">
        <f>IF(AZ61=5,G61,0)</f>
        <v>0</v>
      </c>
      <c r="CA61" s="182">
        <v>1</v>
      </c>
      <c r="CB61" s="182">
        <v>1</v>
      </c>
      <c r="CZ61" s="154">
        <v>0</v>
      </c>
    </row>
    <row r="62" spans="1:104" ht="12.75">
      <c r="A62" s="183">
        <v>51</v>
      </c>
      <c r="B62" s="184" t="s">
        <v>206</v>
      </c>
      <c r="C62" s="185" t="s">
        <v>207</v>
      </c>
      <c r="D62" s="186" t="s">
        <v>106</v>
      </c>
      <c r="E62" s="187">
        <v>1.1</v>
      </c>
      <c r="F62" s="187">
        <v>0</v>
      </c>
      <c r="G62" s="188">
        <f>E62*F62</f>
        <v>0</v>
      </c>
      <c r="O62" s="182">
        <v>2</v>
      </c>
      <c r="AA62" s="154">
        <v>1</v>
      </c>
      <c r="AB62" s="154">
        <v>1</v>
      </c>
      <c r="AC62" s="154">
        <v>1</v>
      </c>
      <c r="AZ62" s="154">
        <v>1</v>
      </c>
      <c r="BA62" s="154">
        <f>IF(AZ62=1,G62,0)</f>
        <v>0</v>
      </c>
      <c r="BB62" s="154">
        <f>IF(AZ62=2,G62,0)</f>
        <v>0</v>
      </c>
      <c r="BC62" s="154">
        <f>IF(AZ62=3,G62,0)</f>
        <v>0</v>
      </c>
      <c r="BD62" s="154">
        <f>IF(AZ62=4,G62,0)</f>
        <v>0</v>
      </c>
      <c r="BE62" s="154">
        <f>IF(AZ62=5,G62,0)</f>
        <v>0</v>
      </c>
      <c r="CA62" s="182">
        <v>1</v>
      </c>
      <c r="CB62" s="182">
        <v>1</v>
      </c>
      <c r="CZ62" s="154">
        <v>0</v>
      </c>
    </row>
    <row r="63" spans="1:104" ht="12.75">
      <c r="A63" s="183">
        <v>52</v>
      </c>
      <c r="B63" s="184" t="s">
        <v>208</v>
      </c>
      <c r="C63" s="185" t="s">
        <v>209</v>
      </c>
      <c r="D63" s="186" t="s">
        <v>106</v>
      </c>
      <c r="E63" s="187">
        <v>5.12</v>
      </c>
      <c r="F63" s="187">
        <v>0</v>
      </c>
      <c r="G63" s="188">
        <f>E63*F63</f>
        <v>0</v>
      </c>
      <c r="O63" s="182">
        <v>2</v>
      </c>
      <c r="AA63" s="154">
        <v>1</v>
      </c>
      <c r="AB63" s="154">
        <v>1</v>
      </c>
      <c r="AC63" s="154">
        <v>1</v>
      </c>
      <c r="AZ63" s="154">
        <v>1</v>
      </c>
      <c r="BA63" s="154">
        <f>IF(AZ63=1,G63,0)</f>
        <v>0</v>
      </c>
      <c r="BB63" s="154">
        <f>IF(AZ63=2,G63,0)</f>
        <v>0</v>
      </c>
      <c r="BC63" s="154">
        <f>IF(AZ63=3,G63,0)</f>
        <v>0</v>
      </c>
      <c r="BD63" s="154">
        <f>IF(AZ63=4,G63,0)</f>
        <v>0</v>
      </c>
      <c r="BE63" s="154">
        <f>IF(AZ63=5,G63,0)</f>
        <v>0</v>
      </c>
      <c r="CA63" s="182">
        <v>1</v>
      </c>
      <c r="CB63" s="182">
        <v>1</v>
      </c>
      <c r="CZ63" s="154">
        <v>0</v>
      </c>
    </row>
    <row r="64" spans="1:57" ht="12.75">
      <c r="A64" s="189"/>
      <c r="B64" s="190" t="s">
        <v>187</v>
      </c>
      <c r="C64" s="191" t="str">
        <f>CONCATENATE(B58," ",C58)</f>
        <v>4 Vodorovné konstrukce</v>
      </c>
      <c r="D64" s="192"/>
      <c r="E64" s="193"/>
      <c r="F64" s="194"/>
      <c r="G64" s="195">
        <f>SUM(G58:G63)</f>
        <v>0</v>
      </c>
      <c r="O64" s="182">
        <v>4</v>
      </c>
      <c r="BA64" s="196">
        <f>SUM(BA58:BA63)</f>
        <v>0</v>
      </c>
      <c r="BB64" s="196">
        <f>SUM(BB58:BB63)</f>
        <v>0</v>
      </c>
      <c r="BC64" s="196">
        <f>SUM(BC58:BC63)</f>
        <v>0</v>
      </c>
      <c r="BD64" s="196">
        <f>SUM(BD58:BD63)</f>
        <v>0</v>
      </c>
      <c r="BE64" s="196">
        <f>SUM(BE58:BE63)</f>
        <v>0</v>
      </c>
    </row>
    <row r="65" spans="1:15" ht="12.75">
      <c r="A65" s="175" t="s">
        <v>87</v>
      </c>
      <c r="B65" s="176" t="s">
        <v>210</v>
      </c>
      <c r="C65" s="177" t="s">
        <v>211</v>
      </c>
      <c r="D65" s="178"/>
      <c r="E65" s="179"/>
      <c r="F65" s="179"/>
      <c r="G65" s="180"/>
      <c r="H65" s="181"/>
      <c r="I65" s="181"/>
      <c r="O65" s="182">
        <v>1</v>
      </c>
    </row>
    <row r="66" spans="1:104" ht="12.75">
      <c r="A66" s="183">
        <v>53</v>
      </c>
      <c r="B66" s="184" t="s">
        <v>212</v>
      </c>
      <c r="C66" s="185" t="s">
        <v>213</v>
      </c>
      <c r="D66" s="186" t="s">
        <v>106</v>
      </c>
      <c r="E66" s="187">
        <v>78.1</v>
      </c>
      <c r="F66" s="187">
        <v>0</v>
      </c>
      <c r="G66" s="188">
        <f>E66*F66</f>
        <v>0</v>
      </c>
      <c r="O66" s="182">
        <v>2</v>
      </c>
      <c r="AA66" s="154">
        <v>1</v>
      </c>
      <c r="AB66" s="154">
        <v>1</v>
      </c>
      <c r="AC66" s="154">
        <v>1</v>
      </c>
      <c r="AZ66" s="154">
        <v>1</v>
      </c>
      <c r="BA66" s="154">
        <f>IF(AZ66=1,G66,0)</f>
        <v>0</v>
      </c>
      <c r="BB66" s="154">
        <f>IF(AZ66=2,G66,0)</f>
        <v>0</v>
      </c>
      <c r="BC66" s="154">
        <f>IF(AZ66=3,G66,0)</f>
        <v>0</v>
      </c>
      <c r="BD66" s="154">
        <f>IF(AZ66=4,G66,0)</f>
        <v>0</v>
      </c>
      <c r="BE66" s="154">
        <f>IF(AZ66=5,G66,0)</f>
        <v>0</v>
      </c>
      <c r="CA66" s="182">
        <v>1</v>
      </c>
      <c r="CB66" s="182">
        <v>1</v>
      </c>
      <c r="CZ66" s="154">
        <v>0</v>
      </c>
    </row>
    <row r="67" spans="1:104" ht="12.75">
      <c r="A67" s="183">
        <v>54</v>
      </c>
      <c r="B67" s="184" t="s">
        <v>214</v>
      </c>
      <c r="C67" s="185" t="s">
        <v>215</v>
      </c>
      <c r="D67" s="186" t="s">
        <v>106</v>
      </c>
      <c r="E67" s="187">
        <v>78.1</v>
      </c>
      <c r="F67" s="187">
        <v>0</v>
      </c>
      <c r="G67" s="188">
        <f>E67*F67</f>
        <v>0</v>
      </c>
      <c r="O67" s="182">
        <v>2</v>
      </c>
      <c r="AA67" s="154">
        <v>1</v>
      </c>
      <c r="AB67" s="154">
        <v>1</v>
      </c>
      <c r="AC67" s="154">
        <v>1</v>
      </c>
      <c r="AZ67" s="154">
        <v>1</v>
      </c>
      <c r="BA67" s="154">
        <f>IF(AZ67=1,G67,0)</f>
        <v>0</v>
      </c>
      <c r="BB67" s="154">
        <f>IF(AZ67=2,G67,0)</f>
        <v>0</v>
      </c>
      <c r="BC67" s="154">
        <f>IF(AZ67=3,G67,0)</f>
        <v>0</v>
      </c>
      <c r="BD67" s="154">
        <f>IF(AZ67=4,G67,0)</f>
        <v>0</v>
      </c>
      <c r="BE67" s="154">
        <f>IF(AZ67=5,G67,0)</f>
        <v>0</v>
      </c>
      <c r="CA67" s="182">
        <v>1</v>
      </c>
      <c r="CB67" s="182">
        <v>1</v>
      </c>
      <c r="CZ67" s="154">
        <v>0</v>
      </c>
    </row>
    <row r="68" spans="1:104" ht="12.75">
      <c r="A68" s="183">
        <v>55</v>
      </c>
      <c r="B68" s="184" t="s">
        <v>216</v>
      </c>
      <c r="C68" s="185" t="s">
        <v>217</v>
      </c>
      <c r="D68" s="186" t="s">
        <v>218</v>
      </c>
      <c r="E68" s="187">
        <v>14</v>
      </c>
      <c r="F68" s="187">
        <v>0</v>
      </c>
      <c r="G68" s="188">
        <f>E68*F68</f>
        <v>0</v>
      </c>
      <c r="O68" s="182">
        <v>2</v>
      </c>
      <c r="AA68" s="154">
        <v>1</v>
      </c>
      <c r="AB68" s="154">
        <v>1</v>
      </c>
      <c r="AC68" s="154">
        <v>1</v>
      </c>
      <c r="AZ68" s="154">
        <v>1</v>
      </c>
      <c r="BA68" s="154">
        <f>IF(AZ68=1,G68,0)</f>
        <v>0</v>
      </c>
      <c r="BB68" s="154">
        <f>IF(AZ68=2,G68,0)</f>
        <v>0</v>
      </c>
      <c r="BC68" s="154">
        <f>IF(AZ68=3,G68,0)</f>
        <v>0</v>
      </c>
      <c r="BD68" s="154">
        <f>IF(AZ68=4,G68,0)</f>
        <v>0</v>
      </c>
      <c r="BE68" s="154">
        <f>IF(AZ68=5,G68,0)</f>
        <v>0</v>
      </c>
      <c r="CA68" s="182">
        <v>1</v>
      </c>
      <c r="CB68" s="182">
        <v>1</v>
      </c>
      <c r="CZ68" s="154">
        <v>0</v>
      </c>
    </row>
    <row r="69" spans="1:104" ht="12.75">
      <c r="A69" s="183">
        <v>56</v>
      </c>
      <c r="B69" s="184" t="s">
        <v>219</v>
      </c>
      <c r="C69" s="185" t="s">
        <v>220</v>
      </c>
      <c r="D69" s="186" t="s">
        <v>123</v>
      </c>
      <c r="E69" s="187">
        <v>286</v>
      </c>
      <c r="F69" s="187">
        <v>0</v>
      </c>
      <c r="G69" s="188">
        <f>E69*F69</f>
        <v>0</v>
      </c>
      <c r="O69" s="182">
        <v>2</v>
      </c>
      <c r="AA69" s="154">
        <v>1</v>
      </c>
      <c r="AB69" s="154">
        <v>1</v>
      </c>
      <c r="AC69" s="154">
        <v>1</v>
      </c>
      <c r="AZ69" s="154">
        <v>1</v>
      </c>
      <c r="BA69" s="154">
        <f>IF(AZ69=1,G69,0)</f>
        <v>0</v>
      </c>
      <c r="BB69" s="154">
        <f>IF(AZ69=2,G69,0)</f>
        <v>0</v>
      </c>
      <c r="BC69" s="154">
        <f>IF(AZ69=3,G69,0)</f>
        <v>0</v>
      </c>
      <c r="BD69" s="154">
        <f>IF(AZ69=4,G69,0)</f>
        <v>0</v>
      </c>
      <c r="BE69" s="154">
        <f>IF(AZ69=5,G69,0)</f>
        <v>0</v>
      </c>
      <c r="CA69" s="182">
        <v>1</v>
      </c>
      <c r="CB69" s="182">
        <v>1</v>
      </c>
      <c r="CZ69" s="154">
        <v>0</v>
      </c>
    </row>
    <row r="70" spans="1:104" ht="12.75">
      <c r="A70" s="183">
        <v>57</v>
      </c>
      <c r="B70" s="184" t="s">
        <v>221</v>
      </c>
      <c r="C70" s="185" t="s">
        <v>222</v>
      </c>
      <c r="D70" s="186" t="s">
        <v>184</v>
      </c>
      <c r="E70" s="187">
        <v>33.29</v>
      </c>
      <c r="F70" s="187">
        <v>0</v>
      </c>
      <c r="G70" s="188">
        <f>E70*F70</f>
        <v>0</v>
      </c>
      <c r="O70" s="182">
        <v>2</v>
      </c>
      <c r="AA70" s="154">
        <v>1</v>
      </c>
      <c r="AB70" s="154">
        <v>1</v>
      </c>
      <c r="AC70" s="154">
        <v>1</v>
      </c>
      <c r="AZ70" s="154">
        <v>1</v>
      </c>
      <c r="BA70" s="154">
        <f>IF(AZ70=1,G70,0)</f>
        <v>0</v>
      </c>
      <c r="BB70" s="154">
        <f>IF(AZ70=2,G70,0)</f>
        <v>0</v>
      </c>
      <c r="BC70" s="154">
        <f>IF(AZ70=3,G70,0)</f>
        <v>0</v>
      </c>
      <c r="BD70" s="154">
        <f>IF(AZ70=4,G70,0)</f>
        <v>0</v>
      </c>
      <c r="BE70" s="154">
        <f>IF(AZ70=5,G70,0)</f>
        <v>0</v>
      </c>
      <c r="CA70" s="182">
        <v>1</v>
      </c>
      <c r="CB70" s="182">
        <v>1</v>
      </c>
      <c r="CZ70" s="154">
        <v>0</v>
      </c>
    </row>
    <row r="71" spans="1:104" ht="12.75">
      <c r="A71" s="183">
        <v>58</v>
      </c>
      <c r="B71" s="184" t="s">
        <v>223</v>
      </c>
      <c r="C71" s="185" t="s">
        <v>224</v>
      </c>
      <c r="D71" s="186" t="s">
        <v>103</v>
      </c>
      <c r="E71" s="187">
        <v>172.6</v>
      </c>
      <c r="F71" s="187">
        <v>0</v>
      </c>
      <c r="G71" s="188">
        <f>E71*F71</f>
        <v>0</v>
      </c>
      <c r="O71" s="182">
        <v>2</v>
      </c>
      <c r="AA71" s="154">
        <v>1</v>
      </c>
      <c r="AB71" s="154">
        <v>1</v>
      </c>
      <c r="AC71" s="154">
        <v>1</v>
      </c>
      <c r="AZ71" s="154">
        <v>1</v>
      </c>
      <c r="BA71" s="154">
        <f>IF(AZ71=1,G71,0)</f>
        <v>0</v>
      </c>
      <c r="BB71" s="154">
        <f>IF(AZ71=2,G71,0)</f>
        <v>0</v>
      </c>
      <c r="BC71" s="154">
        <f>IF(AZ71=3,G71,0)</f>
        <v>0</v>
      </c>
      <c r="BD71" s="154">
        <f>IF(AZ71=4,G71,0)</f>
        <v>0</v>
      </c>
      <c r="BE71" s="154">
        <f>IF(AZ71=5,G71,0)</f>
        <v>0</v>
      </c>
      <c r="CA71" s="182">
        <v>1</v>
      </c>
      <c r="CB71" s="182">
        <v>1</v>
      </c>
      <c r="CZ71" s="154">
        <v>0</v>
      </c>
    </row>
    <row r="72" spans="1:104" ht="12.75">
      <c r="A72" s="183">
        <v>59</v>
      </c>
      <c r="B72" s="184" t="s">
        <v>225</v>
      </c>
      <c r="C72" s="185" t="s">
        <v>226</v>
      </c>
      <c r="D72" s="186" t="s">
        <v>106</v>
      </c>
      <c r="E72" s="187">
        <v>298.6</v>
      </c>
      <c r="F72" s="187">
        <v>0</v>
      </c>
      <c r="G72" s="188">
        <f>E72*F72</f>
        <v>0</v>
      </c>
      <c r="O72" s="182">
        <v>2</v>
      </c>
      <c r="AA72" s="154">
        <v>1</v>
      </c>
      <c r="AB72" s="154">
        <v>1</v>
      </c>
      <c r="AC72" s="154">
        <v>1</v>
      </c>
      <c r="AZ72" s="154">
        <v>1</v>
      </c>
      <c r="BA72" s="154">
        <f>IF(AZ72=1,G72,0)</f>
        <v>0</v>
      </c>
      <c r="BB72" s="154">
        <f>IF(AZ72=2,G72,0)</f>
        <v>0</v>
      </c>
      <c r="BC72" s="154">
        <f>IF(AZ72=3,G72,0)</f>
        <v>0</v>
      </c>
      <c r="BD72" s="154">
        <f>IF(AZ72=4,G72,0)</f>
        <v>0</v>
      </c>
      <c r="BE72" s="154">
        <f>IF(AZ72=5,G72,0)</f>
        <v>0</v>
      </c>
      <c r="CA72" s="182">
        <v>1</v>
      </c>
      <c r="CB72" s="182">
        <v>1</v>
      </c>
      <c r="CZ72" s="154">
        <v>0</v>
      </c>
    </row>
    <row r="73" spans="1:104" ht="12.75">
      <c r="A73" s="183">
        <v>60</v>
      </c>
      <c r="B73" s="184" t="s">
        <v>227</v>
      </c>
      <c r="C73" s="185" t="s">
        <v>228</v>
      </c>
      <c r="D73" s="186" t="s">
        <v>106</v>
      </c>
      <c r="E73" s="187">
        <v>298.6</v>
      </c>
      <c r="F73" s="187">
        <v>0</v>
      </c>
      <c r="G73" s="188">
        <f>E73*F73</f>
        <v>0</v>
      </c>
      <c r="O73" s="182">
        <v>2</v>
      </c>
      <c r="AA73" s="154">
        <v>1</v>
      </c>
      <c r="AB73" s="154">
        <v>1</v>
      </c>
      <c r="AC73" s="154">
        <v>1</v>
      </c>
      <c r="AZ73" s="154">
        <v>1</v>
      </c>
      <c r="BA73" s="154">
        <f>IF(AZ73=1,G73,0)</f>
        <v>0</v>
      </c>
      <c r="BB73" s="154">
        <f>IF(AZ73=2,G73,0)</f>
        <v>0</v>
      </c>
      <c r="BC73" s="154">
        <f>IF(AZ73=3,G73,0)</f>
        <v>0</v>
      </c>
      <c r="BD73" s="154">
        <f>IF(AZ73=4,G73,0)</f>
        <v>0</v>
      </c>
      <c r="BE73" s="154">
        <f>IF(AZ73=5,G73,0)</f>
        <v>0</v>
      </c>
      <c r="CA73" s="182">
        <v>1</v>
      </c>
      <c r="CB73" s="182">
        <v>1</v>
      </c>
      <c r="CZ73" s="154">
        <v>0</v>
      </c>
    </row>
    <row r="74" spans="1:104" ht="12.75">
      <c r="A74" s="183">
        <v>61</v>
      </c>
      <c r="B74" s="184" t="s">
        <v>229</v>
      </c>
      <c r="C74" s="185" t="s">
        <v>230</v>
      </c>
      <c r="D74" s="186" t="s">
        <v>106</v>
      </c>
      <c r="E74" s="187">
        <v>78.1</v>
      </c>
      <c r="F74" s="187">
        <v>0</v>
      </c>
      <c r="G74" s="188">
        <f>E74*F74</f>
        <v>0</v>
      </c>
      <c r="O74" s="182">
        <v>2</v>
      </c>
      <c r="AA74" s="154">
        <v>1</v>
      </c>
      <c r="AB74" s="154">
        <v>1</v>
      </c>
      <c r="AC74" s="154">
        <v>1</v>
      </c>
      <c r="AZ74" s="154">
        <v>1</v>
      </c>
      <c r="BA74" s="154">
        <f>IF(AZ74=1,G74,0)</f>
        <v>0</v>
      </c>
      <c r="BB74" s="154">
        <f>IF(AZ74=2,G74,0)</f>
        <v>0</v>
      </c>
      <c r="BC74" s="154">
        <f>IF(AZ74=3,G74,0)</f>
        <v>0</v>
      </c>
      <c r="BD74" s="154">
        <f>IF(AZ74=4,G74,0)</f>
        <v>0</v>
      </c>
      <c r="BE74" s="154">
        <f>IF(AZ74=5,G74,0)</f>
        <v>0</v>
      </c>
      <c r="CA74" s="182">
        <v>1</v>
      </c>
      <c r="CB74" s="182">
        <v>1</v>
      </c>
      <c r="CZ74" s="154">
        <v>0</v>
      </c>
    </row>
    <row r="75" spans="1:57" ht="12.75">
      <c r="A75" s="189"/>
      <c r="B75" s="190" t="s">
        <v>187</v>
      </c>
      <c r="C75" s="191" t="str">
        <f>CONCATENATE(B65," ",C65)</f>
        <v>5 Komunikace</v>
      </c>
      <c r="D75" s="192"/>
      <c r="E75" s="193"/>
      <c r="F75" s="194"/>
      <c r="G75" s="195">
        <f>SUM(G65:G74)</f>
        <v>0</v>
      </c>
      <c r="O75" s="182">
        <v>4</v>
      </c>
      <c r="BA75" s="196">
        <f>SUM(BA65:BA74)</f>
        <v>0</v>
      </c>
      <c r="BB75" s="196">
        <f>SUM(BB65:BB74)</f>
        <v>0</v>
      </c>
      <c r="BC75" s="196">
        <f>SUM(BC65:BC74)</f>
        <v>0</v>
      </c>
      <c r="BD75" s="196">
        <f>SUM(BD65:BD74)</f>
        <v>0</v>
      </c>
      <c r="BE75" s="196">
        <f>SUM(BE65:BE74)</f>
        <v>0</v>
      </c>
    </row>
    <row r="76" spans="1:15" ht="12.75">
      <c r="A76" s="175" t="s">
        <v>87</v>
      </c>
      <c r="B76" s="176" t="s">
        <v>231</v>
      </c>
      <c r="C76" s="177" t="s">
        <v>232</v>
      </c>
      <c r="D76" s="178"/>
      <c r="E76" s="179"/>
      <c r="F76" s="179"/>
      <c r="G76" s="180"/>
      <c r="H76" s="181"/>
      <c r="I76" s="181"/>
      <c r="O76" s="182">
        <v>1</v>
      </c>
    </row>
    <row r="77" spans="1:104" ht="12.75">
      <c r="A77" s="183">
        <v>62</v>
      </c>
      <c r="B77" s="184" t="s">
        <v>233</v>
      </c>
      <c r="C77" s="185" t="s">
        <v>234</v>
      </c>
      <c r="D77" s="186" t="s">
        <v>123</v>
      </c>
      <c r="E77" s="187">
        <v>0.66</v>
      </c>
      <c r="F77" s="187">
        <v>0</v>
      </c>
      <c r="G77" s="188">
        <f>E77*F77</f>
        <v>0</v>
      </c>
      <c r="O77" s="182">
        <v>2</v>
      </c>
      <c r="AA77" s="154">
        <v>1</v>
      </c>
      <c r="AB77" s="154">
        <v>1</v>
      </c>
      <c r="AC77" s="154">
        <v>1</v>
      </c>
      <c r="AZ77" s="154">
        <v>1</v>
      </c>
      <c r="BA77" s="154">
        <f>IF(AZ77=1,G77,0)</f>
        <v>0</v>
      </c>
      <c r="BB77" s="154">
        <f>IF(AZ77=2,G77,0)</f>
        <v>0</v>
      </c>
      <c r="BC77" s="154">
        <f>IF(AZ77=3,G77,0)</f>
        <v>0</v>
      </c>
      <c r="BD77" s="154">
        <f>IF(AZ77=4,G77,0)</f>
        <v>0</v>
      </c>
      <c r="BE77" s="154">
        <f>IF(AZ77=5,G77,0)</f>
        <v>0</v>
      </c>
      <c r="CA77" s="182">
        <v>1</v>
      </c>
      <c r="CB77" s="182">
        <v>1</v>
      </c>
      <c r="CZ77" s="154">
        <v>0</v>
      </c>
    </row>
    <row r="78" spans="1:104" ht="12.75">
      <c r="A78" s="183">
        <v>63</v>
      </c>
      <c r="B78" s="184" t="s">
        <v>235</v>
      </c>
      <c r="C78" s="185" t="s">
        <v>236</v>
      </c>
      <c r="D78" s="186" t="s">
        <v>106</v>
      </c>
      <c r="E78" s="187">
        <v>1.02</v>
      </c>
      <c r="F78" s="187">
        <v>0</v>
      </c>
      <c r="G78" s="188">
        <f>E78*F78</f>
        <v>0</v>
      </c>
      <c r="O78" s="182">
        <v>2</v>
      </c>
      <c r="AA78" s="154">
        <v>1</v>
      </c>
      <c r="AB78" s="154">
        <v>1</v>
      </c>
      <c r="AC78" s="154">
        <v>1</v>
      </c>
      <c r="AZ78" s="154">
        <v>1</v>
      </c>
      <c r="BA78" s="154">
        <f>IF(AZ78=1,G78,0)</f>
        <v>0</v>
      </c>
      <c r="BB78" s="154">
        <f>IF(AZ78=2,G78,0)</f>
        <v>0</v>
      </c>
      <c r="BC78" s="154">
        <f>IF(AZ78=3,G78,0)</f>
        <v>0</v>
      </c>
      <c r="BD78" s="154">
        <f>IF(AZ78=4,G78,0)</f>
        <v>0</v>
      </c>
      <c r="BE78" s="154">
        <f>IF(AZ78=5,G78,0)</f>
        <v>0</v>
      </c>
      <c r="CA78" s="182">
        <v>1</v>
      </c>
      <c r="CB78" s="182">
        <v>1</v>
      </c>
      <c r="CZ78" s="154">
        <v>0</v>
      </c>
    </row>
    <row r="79" spans="1:104" ht="12.75">
      <c r="A79" s="183">
        <v>64</v>
      </c>
      <c r="B79" s="184" t="s">
        <v>237</v>
      </c>
      <c r="C79" s="185" t="s">
        <v>238</v>
      </c>
      <c r="D79" s="186" t="s">
        <v>106</v>
      </c>
      <c r="E79" s="187">
        <v>1.02</v>
      </c>
      <c r="F79" s="187">
        <v>0</v>
      </c>
      <c r="G79" s="188">
        <f>E79*F79</f>
        <v>0</v>
      </c>
      <c r="O79" s="182">
        <v>2</v>
      </c>
      <c r="AA79" s="154">
        <v>1</v>
      </c>
      <c r="AB79" s="154">
        <v>1</v>
      </c>
      <c r="AC79" s="154">
        <v>1</v>
      </c>
      <c r="AZ79" s="154">
        <v>1</v>
      </c>
      <c r="BA79" s="154">
        <f>IF(AZ79=1,G79,0)</f>
        <v>0</v>
      </c>
      <c r="BB79" s="154">
        <f>IF(AZ79=2,G79,0)</f>
        <v>0</v>
      </c>
      <c r="BC79" s="154">
        <f>IF(AZ79=3,G79,0)</f>
        <v>0</v>
      </c>
      <c r="BD79" s="154">
        <f>IF(AZ79=4,G79,0)</f>
        <v>0</v>
      </c>
      <c r="BE79" s="154">
        <f>IF(AZ79=5,G79,0)</f>
        <v>0</v>
      </c>
      <c r="CA79" s="182">
        <v>1</v>
      </c>
      <c r="CB79" s="182">
        <v>1</v>
      </c>
      <c r="CZ79" s="154">
        <v>0</v>
      </c>
    </row>
    <row r="80" spans="1:104" ht="12.75">
      <c r="A80" s="183">
        <v>65</v>
      </c>
      <c r="B80" s="184" t="s">
        <v>239</v>
      </c>
      <c r="C80" s="185" t="s">
        <v>240</v>
      </c>
      <c r="D80" s="186" t="s">
        <v>184</v>
      </c>
      <c r="E80" s="187">
        <v>0.07</v>
      </c>
      <c r="F80" s="187">
        <v>0</v>
      </c>
      <c r="G80" s="188">
        <f>E80*F80</f>
        <v>0</v>
      </c>
      <c r="O80" s="182">
        <v>2</v>
      </c>
      <c r="AA80" s="154">
        <v>1</v>
      </c>
      <c r="AB80" s="154">
        <v>1</v>
      </c>
      <c r="AC80" s="154">
        <v>1</v>
      </c>
      <c r="AZ80" s="154">
        <v>1</v>
      </c>
      <c r="BA80" s="154">
        <f>IF(AZ80=1,G80,0)</f>
        <v>0</v>
      </c>
      <c r="BB80" s="154">
        <f>IF(AZ80=2,G80,0)</f>
        <v>0</v>
      </c>
      <c r="BC80" s="154">
        <f>IF(AZ80=3,G80,0)</f>
        <v>0</v>
      </c>
      <c r="BD80" s="154">
        <f>IF(AZ80=4,G80,0)</f>
        <v>0</v>
      </c>
      <c r="BE80" s="154">
        <f>IF(AZ80=5,G80,0)</f>
        <v>0</v>
      </c>
      <c r="CA80" s="182">
        <v>1</v>
      </c>
      <c r="CB80" s="182">
        <v>1</v>
      </c>
      <c r="CZ80" s="154">
        <v>0</v>
      </c>
    </row>
    <row r="81" spans="1:57" ht="12.75">
      <c r="A81" s="189"/>
      <c r="B81" s="190" t="s">
        <v>187</v>
      </c>
      <c r="C81" s="191" t="str">
        <f>CONCATENATE(B76," ",C76)</f>
        <v>6 Úpravy povrchu, podlahy</v>
      </c>
      <c r="D81" s="192"/>
      <c r="E81" s="193"/>
      <c r="F81" s="194"/>
      <c r="G81" s="195">
        <f>SUM(G76:G80)</f>
        <v>0</v>
      </c>
      <c r="O81" s="182">
        <v>4</v>
      </c>
      <c r="BA81" s="196">
        <f>SUM(BA76:BA80)</f>
        <v>0</v>
      </c>
      <c r="BB81" s="196">
        <f>SUM(BB76:BB80)</f>
        <v>0</v>
      </c>
      <c r="BC81" s="196">
        <f>SUM(BC76:BC80)</f>
        <v>0</v>
      </c>
      <c r="BD81" s="196">
        <f>SUM(BD76:BD80)</f>
        <v>0</v>
      </c>
      <c r="BE81" s="196">
        <f>SUM(BE76:BE80)</f>
        <v>0</v>
      </c>
    </row>
    <row r="82" spans="1:15" ht="12.75">
      <c r="A82" s="175" t="s">
        <v>87</v>
      </c>
      <c r="B82" s="176" t="s">
        <v>241</v>
      </c>
      <c r="C82" s="177" t="s">
        <v>242</v>
      </c>
      <c r="D82" s="178"/>
      <c r="E82" s="179"/>
      <c r="F82" s="179"/>
      <c r="G82" s="180"/>
      <c r="H82" s="181"/>
      <c r="I82" s="181"/>
      <c r="O82" s="182">
        <v>1</v>
      </c>
    </row>
    <row r="83" spans="1:104" ht="12.75">
      <c r="A83" s="183">
        <v>66</v>
      </c>
      <c r="B83" s="184" t="s">
        <v>243</v>
      </c>
      <c r="C83" s="185" t="s">
        <v>244</v>
      </c>
      <c r="D83" s="186" t="s">
        <v>218</v>
      </c>
      <c r="E83" s="187">
        <v>2</v>
      </c>
      <c r="F83" s="187">
        <v>0</v>
      </c>
      <c r="G83" s="188">
        <f>E83*F83</f>
        <v>0</v>
      </c>
      <c r="O83" s="182">
        <v>2</v>
      </c>
      <c r="AA83" s="154">
        <v>1</v>
      </c>
      <c r="AB83" s="154">
        <v>1</v>
      </c>
      <c r="AC83" s="154">
        <v>1</v>
      </c>
      <c r="AZ83" s="154">
        <v>1</v>
      </c>
      <c r="BA83" s="154">
        <f>IF(AZ83=1,G83,0)</f>
        <v>0</v>
      </c>
      <c r="BB83" s="154">
        <f>IF(AZ83=2,G83,0)</f>
        <v>0</v>
      </c>
      <c r="BC83" s="154">
        <f>IF(AZ83=3,G83,0)</f>
        <v>0</v>
      </c>
      <c r="BD83" s="154">
        <f>IF(AZ83=4,G83,0)</f>
        <v>0</v>
      </c>
      <c r="BE83" s="154">
        <f>IF(AZ83=5,G83,0)</f>
        <v>0</v>
      </c>
      <c r="CA83" s="182">
        <v>1</v>
      </c>
      <c r="CB83" s="182">
        <v>1</v>
      </c>
      <c r="CZ83" s="154">
        <v>0</v>
      </c>
    </row>
    <row r="84" spans="1:104" ht="12.75">
      <c r="A84" s="183">
        <v>67</v>
      </c>
      <c r="B84" s="184" t="s">
        <v>245</v>
      </c>
      <c r="C84" s="185" t="s">
        <v>246</v>
      </c>
      <c r="D84" s="186" t="s">
        <v>218</v>
      </c>
      <c r="E84" s="187">
        <v>1</v>
      </c>
      <c r="F84" s="187">
        <v>0</v>
      </c>
      <c r="G84" s="188">
        <f>E84*F84</f>
        <v>0</v>
      </c>
      <c r="O84" s="182">
        <v>2</v>
      </c>
      <c r="AA84" s="154">
        <v>1</v>
      </c>
      <c r="AB84" s="154">
        <v>1</v>
      </c>
      <c r="AC84" s="154">
        <v>1</v>
      </c>
      <c r="AZ84" s="154">
        <v>1</v>
      </c>
      <c r="BA84" s="154">
        <f>IF(AZ84=1,G84,0)</f>
        <v>0</v>
      </c>
      <c r="BB84" s="154">
        <f>IF(AZ84=2,G84,0)</f>
        <v>0</v>
      </c>
      <c r="BC84" s="154">
        <f>IF(AZ84=3,G84,0)</f>
        <v>0</v>
      </c>
      <c r="BD84" s="154">
        <f>IF(AZ84=4,G84,0)</f>
        <v>0</v>
      </c>
      <c r="BE84" s="154">
        <f>IF(AZ84=5,G84,0)</f>
        <v>0</v>
      </c>
      <c r="CA84" s="182">
        <v>1</v>
      </c>
      <c r="CB84" s="182">
        <v>1</v>
      </c>
      <c r="CZ84" s="154">
        <v>0</v>
      </c>
    </row>
    <row r="85" spans="1:104" ht="12.75">
      <c r="A85" s="183">
        <v>68</v>
      </c>
      <c r="B85" s="184" t="s">
        <v>247</v>
      </c>
      <c r="C85" s="185" t="s">
        <v>248</v>
      </c>
      <c r="D85" s="186" t="s">
        <v>218</v>
      </c>
      <c r="E85" s="187">
        <v>4</v>
      </c>
      <c r="F85" s="187">
        <v>0</v>
      </c>
      <c r="G85" s="188">
        <f>E85*F85</f>
        <v>0</v>
      </c>
      <c r="O85" s="182">
        <v>2</v>
      </c>
      <c r="AA85" s="154">
        <v>1</v>
      </c>
      <c r="AB85" s="154">
        <v>1</v>
      </c>
      <c r="AC85" s="154">
        <v>1</v>
      </c>
      <c r="AZ85" s="154">
        <v>1</v>
      </c>
      <c r="BA85" s="154">
        <f>IF(AZ85=1,G85,0)</f>
        <v>0</v>
      </c>
      <c r="BB85" s="154">
        <f>IF(AZ85=2,G85,0)</f>
        <v>0</v>
      </c>
      <c r="BC85" s="154">
        <f>IF(AZ85=3,G85,0)</f>
        <v>0</v>
      </c>
      <c r="BD85" s="154">
        <f>IF(AZ85=4,G85,0)</f>
        <v>0</v>
      </c>
      <c r="BE85" s="154">
        <f>IF(AZ85=5,G85,0)</f>
        <v>0</v>
      </c>
      <c r="CA85" s="182">
        <v>1</v>
      </c>
      <c r="CB85" s="182">
        <v>1</v>
      </c>
      <c r="CZ85" s="154">
        <v>0</v>
      </c>
    </row>
    <row r="86" spans="1:104" ht="12.75">
      <c r="A86" s="183">
        <v>69</v>
      </c>
      <c r="B86" s="184" t="s">
        <v>249</v>
      </c>
      <c r="C86" s="185" t="s">
        <v>250</v>
      </c>
      <c r="D86" s="186" t="s">
        <v>218</v>
      </c>
      <c r="E86" s="187">
        <v>5</v>
      </c>
      <c r="F86" s="187">
        <v>0</v>
      </c>
      <c r="G86" s="188">
        <f>E86*F86</f>
        <v>0</v>
      </c>
      <c r="O86" s="182">
        <v>2</v>
      </c>
      <c r="AA86" s="154">
        <v>1</v>
      </c>
      <c r="AB86" s="154">
        <v>1</v>
      </c>
      <c r="AC86" s="154">
        <v>1</v>
      </c>
      <c r="AZ86" s="154">
        <v>1</v>
      </c>
      <c r="BA86" s="154">
        <f>IF(AZ86=1,G86,0)</f>
        <v>0</v>
      </c>
      <c r="BB86" s="154">
        <f>IF(AZ86=2,G86,0)</f>
        <v>0</v>
      </c>
      <c r="BC86" s="154">
        <f>IF(AZ86=3,G86,0)</f>
        <v>0</v>
      </c>
      <c r="BD86" s="154">
        <f>IF(AZ86=4,G86,0)</f>
        <v>0</v>
      </c>
      <c r="BE86" s="154">
        <f>IF(AZ86=5,G86,0)</f>
        <v>0</v>
      </c>
      <c r="CA86" s="182">
        <v>1</v>
      </c>
      <c r="CB86" s="182">
        <v>1</v>
      </c>
      <c r="CZ86" s="154">
        <v>0</v>
      </c>
    </row>
    <row r="87" spans="1:104" ht="12.75">
      <c r="A87" s="183">
        <v>70</v>
      </c>
      <c r="B87" s="184" t="s">
        <v>251</v>
      </c>
      <c r="C87" s="185" t="s">
        <v>252</v>
      </c>
      <c r="D87" s="186" t="s">
        <v>218</v>
      </c>
      <c r="E87" s="187">
        <v>2</v>
      </c>
      <c r="F87" s="187">
        <v>0</v>
      </c>
      <c r="G87" s="188">
        <f>E87*F87</f>
        <v>0</v>
      </c>
      <c r="O87" s="182">
        <v>2</v>
      </c>
      <c r="AA87" s="154">
        <v>1</v>
      </c>
      <c r="AB87" s="154">
        <v>1</v>
      </c>
      <c r="AC87" s="154">
        <v>1</v>
      </c>
      <c r="AZ87" s="154">
        <v>1</v>
      </c>
      <c r="BA87" s="154">
        <f>IF(AZ87=1,G87,0)</f>
        <v>0</v>
      </c>
      <c r="BB87" s="154">
        <f>IF(AZ87=2,G87,0)</f>
        <v>0</v>
      </c>
      <c r="BC87" s="154">
        <f>IF(AZ87=3,G87,0)</f>
        <v>0</v>
      </c>
      <c r="BD87" s="154">
        <f>IF(AZ87=4,G87,0)</f>
        <v>0</v>
      </c>
      <c r="BE87" s="154">
        <f>IF(AZ87=5,G87,0)</f>
        <v>0</v>
      </c>
      <c r="CA87" s="182">
        <v>1</v>
      </c>
      <c r="CB87" s="182">
        <v>1</v>
      </c>
      <c r="CZ87" s="154">
        <v>0</v>
      </c>
    </row>
    <row r="88" spans="1:104" ht="12.75">
      <c r="A88" s="183">
        <v>71</v>
      </c>
      <c r="B88" s="184" t="s">
        <v>253</v>
      </c>
      <c r="C88" s="185" t="s">
        <v>254</v>
      </c>
      <c r="D88" s="186" t="s">
        <v>218</v>
      </c>
      <c r="E88" s="187">
        <v>8</v>
      </c>
      <c r="F88" s="187">
        <v>0</v>
      </c>
      <c r="G88" s="188">
        <f>E88*F88</f>
        <v>0</v>
      </c>
      <c r="O88" s="182">
        <v>2</v>
      </c>
      <c r="AA88" s="154">
        <v>1</v>
      </c>
      <c r="AB88" s="154">
        <v>1</v>
      </c>
      <c r="AC88" s="154">
        <v>1</v>
      </c>
      <c r="AZ88" s="154">
        <v>1</v>
      </c>
      <c r="BA88" s="154">
        <f>IF(AZ88=1,G88,0)</f>
        <v>0</v>
      </c>
      <c r="BB88" s="154">
        <f>IF(AZ88=2,G88,0)</f>
        <v>0</v>
      </c>
      <c r="BC88" s="154">
        <f>IF(AZ88=3,G88,0)</f>
        <v>0</v>
      </c>
      <c r="BD88" s="154">
        <f>IF(AZ88=4,G88,0)</f>
        <v>0</v>
      </c>
      <c r="BE88" s="154">
        <f>IF(AZ88=5,G88,0)</f>
        <v>0</v>
      </c>
      <c r="CA88" s="182">
        <v>1</v>
      </c>
      <c r="CB88" s="182">
        <v>1</v>
      </c>
      <c r="CZ88" s="154">
        <v>0</v>
      </c>
    </row>
    <row r="89" spans="1:104" ht="12.75">
      <c r="A89" s="183">
        <v>72</v>
      </c>
      <c r="B89" s="184" t="s">
        <v>255</v>
      </c>
      <c r="C89" s="185" t="s">
        <v>250</v>
      </c>
      <c r="D89" s="186" t="s">
        <v>218</v>
      </c>
      <c r="E89" s="187">
        <v>9</v>
      </c>
      <c r="F89" s="187">
        <v>0</v>
      </c>
      <c r="G89" s="188">
        <f>E89*F89</f>
        <v>0</v>
      </c>
      <c r="O89" s="182">
        <v>2</v>
      </c>
      <c r="AA89" s="154">
        <v>1</v>
      </c>
      <c r="AB89" s="154">
        <v>1</v>
      </c>
      <c r="AC89" s="154">
        <v>1</v>
      </c>
      <c r="AZ89" s="154">
        <v>1</v>
      </c>
      <c r="BA89" s="154">
        <f>IF(AZ89=1,G89,0)</f>
        <v>0</v>
      </c>
      <c r="BB89" s="154">
        <f>IF(AZ89=2,G89,0)</f>
        <v>0</v>
      </c>
      <c r="BC89" s="154">
        <f>IF(AZ89=3,G89,0)</f>
        <v>0</v>
      </c>
      <c r="BD89" s="154">
        <f>IF(AZ89=4,G89,0)</f>
        <v>0</v>
      </c>
      <c r="BE89" s="154">
        <f>IF(AZ89=5,G89,0)</f>
        <v>0</v>
      </c>
      <c r="CA89" s="182">
        <v>1</v>
      </c>
      <c r="CB89" s="182">
        <v>1</v>
      </c>
      <c r="CZ89" s="154">
        <v>0</v>
      </c>
    </row>
    <row r="90" spans="1:104" ht="12.75">
      <c r="A90" s="183">
        <v>73</v>
      </c>
      <c r="B90" s="184" t="s">
        <v>256</v>
      </c>
      <c r="C90" s="185" t="s">
        <v>257</v>
      </c>
      <c r="D90" s="186" t="s">
        <v>218</v>
      </c>
      <c r="E90" s="187">
        <v>3</v>
      </c>
      <c r="F90" s="187">
        <v>0</v>
      </c>
      <c r="G90" s="188">
        <f>E90*F90</f>
        <v>0</v>
      </c>
      <c r="O90" s="182">
        <v>2</v>
      </c>
      <c r="AA90" s="154">
        <v>1</v>
      </c>
      <c r="AB90" s="154">
        <v>1</v>
      </c>
      <c r="AC90" s="154">
        <v>1</v>
      </c>
      <c r="AZ90" s="154">
        <v>1</v>
      </c>
      <c r="BA90" s="154">
        <f>IF(AZ90=1,G90,0)</f>
        <v>0</v>
      </c>
      <c r="BB90" s="154">
        <f>IF(AZ90=2,G90,0)</f>
        <v>0</v>
      </c>
      <c r="BC90" s="154">
        <f>IF(AZ90=3,G90,0)</f>
        <v>0</v>
      </c>
      <c r="BD90" s="154">
        <f>IF(AZ90=4,G90,0)</f>
        <v>0</v>
      </c>
      <c r="BE90" s="154">
        <f>IF(AZ90=5,G90,0)</f>
        <v>0</v>
      </c>
      <c r="CA90" s="182">
        <v>1</v>
      </c>
      <c r="CB90" s="182">
        <v>1</v>
      </c>
      <c r="CZ90" s="154">
        <v>0</v>
      </c>
    </row>
    <row r="91" spans="1:104" ht="12.75">
      <c r="A91" s="183">
        <v>74</v>
      </c>
      <c r="B91" s="184" t="s">
        <v>258</v>
      </c>
      <c r="C91" s="185" t="s">
        <v>259</v>
      </c>
      <c r="D91" s="186" t="s">
        <v>218</v>
      </c>
      <c r="E91" s="187">
        <v>5</v>
      </c>
      <c r="F91" s="187">
        <v>0</v>
      </c>
      <c r="G91" s="188">
        <f>E91*F91</f>
        <v>0</v>
      </c>
      <c r="O91" s="182">
        <v>2</v>
      </c>
      <c r="AA91" s="154">
        <v>1</v>
      </c>
      <c r="AB91" s="154">
        <v>1</v>
      </c>
      <c r="AC91" s="154">
        <v>1</v>
      </c>
      <c r="AZ91" s="154">
        <v>1</v>
      </c>
      <c r="BA91" s="154">
        <f>IF(AZ91=1,G91,0)</f>
        <v>0</v>
      </c>
      <c r="BB91" s="154">
        <f>IF(AZ91=2,G91,0)</f>
        <v>0</v>
      </c>
      <c r="BC91" s="154">
        <f>IF(AZ91=3,G91,0)</f>
        <v>0</v>
      </c>
      <c r="BD91" s="154">
        <f>IF(AZ91=4,G91,0)</f>
        <v>0</v>
      </c>
      <c r="BE91" s="154">
        <f>IF(AZ91=5,G91,0)</f>
        <v>0</v>
      </c>
      <c r="CA91" s="182">
        <v>1</v>
      </c>
      <c r="CB91" s="182">
        <v>1</v>
      </c>
      <c r="CZ91" s="154">
        <v>0</v>
      </c>
    </row>
    <row r="92" spans="1:104" ht="12.75">
      <c r="A92" s="183">
        <v>75</v>
      </c>
      <c r="B92" s="184" t="s">
        <v>260</v>
      </c>
      <c r="C92" s="185" t="s">
        <v>261</v>
      </c>
      <c r="D92" s="186" t="s">
        <v>218</v>
      </c>
      <c r="E92" s="187">
        <v>4</v>
      </c>
      <c r="F92" s="187">
        <v>0</v>
      </c>
      <c r="G92" s="188">
        <f>E92*F92</f>
        <v>0</v>
      </c>
      <c r="O92" s="182">
        <v>2</v>
      </c>
      <c r="AA92" s="154">
        <v>1</v>
      </c>
      <c r="AB92" s="154">
        <v>1</v>
      </c>
      <c r="AC92" s="154">
        <v>1</v>
      </c>
      <c r="AZ92" s="154">
        <v>1</v>
      </c>
      <c r="BA92" s="154">
        <f>IF(AZ92=1,G92,0)</f>
        <v>0</v>
      </c>
      <c r="BB92" s="154">
        <f>IF(AZ92=2,G92,0)</f>
        <v>0</v>
      </c>
      <c r="BC92" s="154">
        <f>IF(AZ92=3,G92,0)</f>
        <v>0</v>
      </c>
      <c r="BD92" s="154">
        <f>IF(AZ92=4,G92,0)</f>
        <v>0</v>
      </c>
      <c r="BE92" s="154">
        <f>IF(AZ92=5,G92,0)</f>
        <v>0</v>
      </c>
      <c r="CA92" s="182">
        <v>1</v>
      </c>
      <c r="CB92" s="182">
        <v>1</v>
      </c>
      <c r="CZ92" s="154">
        <v>0</v>
      </c>
    </row>
    <row r="93" spans="1:104" ht="12.75">
      <c r="A93" s="183">
        <v>76</v>
      </c>
      <c r="B93" s="184" t="s">
        <v>262</v>
      </c>
      <c r="C93" s="185" t="s">
        <v>263</v>
      </c>
      <c r="D93" s="186" t="s">
        <v>218</v>
      </c>
      <c r="E93" s="187">
        <v>3</v>
      </c>
      <c r="F93" s="187">
        <v>0</v>
      </c>
      <c r="G93" s="188">
        <f>E93*F93</f>
        <v>0</v>
      </c>
      <c r="O93" s="182">
        <v>2</v>
      </c>
      <c r="AA93" s="154">
        <v>1</v>
      </c>
      <c r="AB93" s="154">
        <v>1</v>
      </c>
      <c r="AC93" s="154">
        <v>1</v>
      </c>
      <c r="AZ93" s="154">
        <v>1</v>
      </c>
      <c r="BA93" s="154">
        <f>IF(AZ93=1,G93,0)</f>
        <v>0</v>
      </c>
      <c r="BB93" s="154">
        <f>IF(AZ93=2,G93,0)</f>
        <v>0</v>
      </c>
      <c r="BC93" s="154">
        <f>IF(AZ93=3,G93,0)</f>
        <v>0</v>
      </c>
      <c r="BD93" s="154">
        <f>IF(AZ93=4,G93,0)</f>
        <v>0</v>
      </c>
      <c r="BE93" s="154">
        <f>IF(AZ93=5,G93,0)</f>
        <v>0</v>
      </c>
      <c r="CA93" s="182">
        <v>1</v>
      </c>
      <c r="CB93" s="182">
        <v>1</v>
      </c>
      <c r="CZ93" s="154">
        <v>0</v>
      </c>
    </row>
    <row r="94" spans="1:104" ht="12.75">
      <c r="A94" s="183">
        <v>77</v>
      </c>
      <c r="B94" s="184" t="s">
        <v>264</v>
      </c>
      <c r="C94" s="185" t="s">
        <v>265</v>
      </c>
      <c r="D94" s="186" t="s">
        <v>103</v>
      </c>
      <c r="E94" s="187">
        <v>260</v>
      </c>
      <c r="F94" s="187">
        <v>0</v>
      </c>
      <c r="G94" s="188">
        <f>E94*F94</f>
        <v>0</v>
      </c>
      <c r="O94" s="182">
        <v>2</v>
      </c>
      <c r="AA94" s="154">
        <v>1</v>
      </c>
      <c r="AB94" s="154">
        <v>1</v>
      </c>
      <c r="AC94" s="154">
        <v>1</v>
      </c>
      <c r="AZ94" s="154">
        <v>1</v>
      </c>
      <c r="BA94" s="154">
        <f>IF(AZ94=1,G94,0)</f>
        <v>0</v>
      </c>
      <c r="BB94" s="154">
        <f>IF(AZ94=2,G94,0)</f>
        <v>0</v>
      </c>
      <c r="BC94" s="154">
        <f>IF(AZ94=3,G94,0)</f>
        <v>0</v>
      </c>
      <c r="BD94" s="154">
        <f>IF(AZ94=4,G94,0)</f>
        <v>0</v>
      </c>
      <c r="BE94" s="154">
        <f>IF(AZ94=5,G94,0)</f>
        <v>0</v>
      </c>
      <c r="CA94" s="182">
        <v>1</v>
      </c>
      <c r="CB94" s="182">
        <v>1</v>
      </c>
      <c r="CZ94" s="154">
        <v>0</v>
      </c>
    </row>
    <row r="95" spans="1:104" ht="12.75">
      <c r="A95" s="183">
        <v>78</v>
      </c>
      <c r="B95" s="184" t="s">
        <v>266</v>
      </c>
      <c r="C95" s="185" t="s">
        <v>267</v>
      </c>
      <c r="D95" s="186" t="s">
        <v>103</v>
      </c>
      <c r="E95" s="187">
        <v>1190</v>
      </c>
      <c r="F95" s="187">
        <v>0</v>
      </c>
      <c r="G95" s="188">
        <f>E95*F95</f>
        <v>0</v>
      </c>
      <c r="O95" s="182">
        <v>2</v>
      </c>
      <c r="AA95" s="154">
        <v>1</v>
      </c>
      <c r="AB95" s="154">
        <v>1</v>
      </c>
      <c r="AC95" s="154">
        <v>1</v>
      </c>
      <c r="AZ95" s="154">
        <v>1</v>
      </c>
      <c r="BA95" s="154">
        <f>IF(AZ95=1,G95,0)</f>
        <v>0</v>
      </c>
      <c r="BB95" s="154">
        <f>IF(AZ95=2,G95,0)</f>
        <v>0</v>
      </c>
      <c r="BC95" s="154">
        <f>IF(AZ95=3,G95,0)</f>
        <v>0</v>
      </c>
      <c r="BD95" s="154">
        <f>IF(AZ95=4,G95,0)</f>
        <v>0</v>
      </c>
      <c r="BE95" s="154">
        <f>IF(AZ95=5,G95,0)</f>
        <v>0</v>
      </c>
      <c r="CA95" s="182">
        <v>1</v>
      </c>
      <c r="CB95" s="182">
        <v>1</v>
      </c>
      <c r="CZ95" s="154">
        <v>0</v>
      </c>
    </row>
    <row r="96" spans="1:104" ht="12.75">
      <c r="A96" s="183">
        <v>79</v>
      </c>
      <c r="B96" s="184" t="s">
        <v>268</v>
      </c>
      <c r="C96" s="185" t="s">
        <v>269</v>
      </c>
      <c r="D96" s="186" t="s">
        <v>218</v>
      </c>
      <c r="E96" s="187">
        <v>4</v>
      </c>
      <c r="F96" s="187">
        <v>0</v>
      </c>
      <c r="G96" s="188">
        <f>E96*F96</f>
        <v>0</v>
      </c>
      <c r="O96" s="182">
        <v>2</v>
      </c>
      <c r="AA96" s="154">
        <v>1</v>
      </c>
      <c r="AB96" s="154">
        <v>1</v>
      </c>
      <c r="AC96" s="154">
        <v>1</v>
      </c>
      <c r="AZ96" s="154">
        <v>1</v>
      </c>
      <c r="BA96" s="154">
        <f>IF(AZ96=1,G96,0)</f>
        <v>0</v>
      </c>
      <c r="BB96" s="154">
        <f>IF(AZ96=2,G96,0)</f>
        <v>0</v>
      </c>
      <c r="BC96" s="154">
        <f>IF(AZ96=3,G96,0)</f>
        <v>0</v>
      </c>
      <c r="BD96" s="154">
        <f>IF(AZ96=4,G96,0)</f>
        <v>0</v>
      </c>
      <c r="BE96" s="154">
        <f>IF(AZ96=5,G96,0)</f>
        <v>0</v>
      </c>
      <c r="CA96" s="182">
        <v>1</v>
      </c>
      <c r="CB96" s="182">
        <v>1</v>
      </c>
      <c r="CZ96" s="154">
        <v>0</v>
      </c>
    </row>
    <row r="97" spans="1:104" ht="12.75">
      <c r="A97" s="183">
        <v>80</v>
      </c>
      <c r="B97" s="184" t="s">
        <v>270</v>
      </c>
      <c r="C97" s="185" t="s">
        <v>271</v>
      </c>
      <c r="D97" s="186" t="s">
        <v>218</v>
      </c>
      <c r="E97" s="187">
        <v>2</v>
      </c>
      <c r="F97" s="187">
        <v>0</v>
      </c>
      <c r="G97" s="188">
        <f>E97*F97</f>
        <v>0</v>
      </c>
      <c r="O97" s="182">
        <v>2</v>
      </c>
      <c r="AA97" s="154">
        <v>1</v>
      </c>
      <c r="AB97" s="154">
        <v>1</v>
      </c>
      <c r="AC97" s="154">
        <v>1</v>
      </c>
      <c r="AZ97" s="154">
        <v>1</v>
      </c>
      <c r="BA97" s="154">
        <f>IF(AZ97=1,G97,0)</f>
        <v>0</v>
      </c>
      <c r="BB97" s="154">
        <f>IF(AZ97=2,G97,0)</f>
        <v>0</v>
      </c>
      <c r="BC97" s="154">
        <f>IF(AZ97=3,G97,0)</f>
        <v>0</v>
      </c>
      <c r="BD97" s="154">
        <f>IF(AZ97=4,G97,0)</f>
        <v>0</v>
      </c>
      <c r="BE97" s="154">
        <f>IF(AZ97=5,G97,0)</f>
        <v>0</v>
      </c>
      <c r="CA97" s="182">
        <v>1</v>
      </c>
      <c r="CB97" s="182">
        <v>1</v>
      </c>
      <c r="CZ97" s="154">
        <v>0</v>
      </c>
    </row>
    <row r="98" spans="1:104" ht="12.75">
      <c r="A98" s="183">
        <v>81</v>
      </c>
      <c r="B98" s="184" t="s">
        <v>272</v>
      </c>
      <c r="C98" s="185" t="s">
        <v>273</v>
      </c>
      <c r="D98" s="186" t="s">
        <v>218</v>
      </c>
      <c r="E98" s="187">
        <v>1</v>
      </c>
      <c r="F98" s="187">
        <v>0</v>
      </c>
      <c r="G98" s="188">
        <f>E98*F98</f>
        <v>0</v>
      </c>
      <c r="O98" s="182">
        <v>2</v>
      </c>
      <c r="AA98" s="154">
        <v>1</v>
      </c>
      <c r="AB98" s="154">
        <v>1</v>
      </c>
      <c r="AC98" s="154">
        <v>1</v>
      </c>
      <c r="AZ98" s="154">
        <v>1</v>
      </c>
      <c r="BA98" s="154">
        <f>IF(AZ98=1,G98,0)</f>
        <v>0</v>
      </c>
      <c r="BB98" s="154">
        <f>IF(AZ98=2,G98,0)</f>
        <v>0</v>
      </c>
      <c r="BC98" s="154">
        <f>IF(AZ98=3,G98,0)</f>
        <v>0</v>
      </c>
      <c r="BD98" s="154">
        <f>IF(AZ98=4,G98,0)</f>
        <v>0</v>
      </c>
      <c r="BE98" s="154">
        <f>IF(AZ98=5,G98,0)</f>
        <v>0</v>
      </c>
      <c r="CA98" s="182">
        <v>1</v>
      </c>
      <c r="CB98" s="182">
        <v>1</v>
      </c>
      <c r="CZ98" s="154">
        <v>0</v>
      </c>
    </row>
    <row r="99" spans="1:104" ht="12.75">
      <c r="A99" s="183">
        <v>82</v>
      </c>
      <c r="B99" s="184" t="s">
        <v>274</v>
      </c>
      <c r="C99" s="185" t="s">
        <v>275</v>
      </c>
      <c r="D99" s="186" t="s">
        <v>218</v>
      </c>
      <c r="E99" s="187">
        <v>6</v>
      </c>
      <c r="F99" s="187">
        <v>0</v>
      </c>
      <c r="G99" s="188">
        <f>E99*F99</f>
        <v>0</v>
      </c>
      <c r="O99" s="182">
        <v>2</v>
      </c>
      <c r="AA99" s="154">
        <v>1</v>
      </c>
      <c r="AB99" s="154">
        <v>1</v>
      </c>
      <c r="AC99" s="154">
        <v>1</v>
      </c>
      <c r="AZ99" s="154">
        <v>1</v>
      </c>
      <c r="BA99" s="154">
        <f>IF(AZ99=1,G99,0)</f>
        <v>0</v>
      </c>
      <c r="BB99" s="154">
        <f>IF(AZ99=2,G99,0)</f>
        <v>0</v>
      </c>
      <c r="BC99" s="154">
        <f>IF(AZ99=3,G99,0)</f>
        <v>0</v>
      </c>
      <c r="BD99" s="154">
        <f>IF(AZ99=4,G99,0)</f>
        <v>0</v>
      </c>
      <c r="BE99" s="154">
        <f>IF(AZ99=5,G99,0)</f>
        <v>0</v>
      </c>
      <c r="CA99" s="182">
        <v>1</v>
      </c>
      <c r="CB99" s="182">
        <v>1</v>
      </c>
      <c r="CZ99" s="154">
        <v>0</v>
      </c>
    </row>
    <row r="100" spans="1:104" ht="12.75">
      <c r="A100" s="183">
        <v>83</v>
      </c>
      <c r="B100" s="184" t="s">
        <v>276</v>
      </c>
      <c r="C100" s="185" t="s">
        <v>277</v>
      </c>
      <c r="D100" s="186" t="s">
        <v>218</v>
      </c>
      <c r="E100" s="187">
        <v>3</v>
      </c>
      <c r="F100" s="187">
        <v>0</v>
      </c>
      <c r="G100" s="188">
        <f>E100*F100</f>
        <v>0</v>
      </c>
      <c r="O100" s="182">
        <v>2</v>
      </c>
      <c r="AA100" s="154">
        <v>1</v>
      </c>
      <c r="AB100" s="154">
        <v>1</v>
      </c>
      <c r="AC100" s="154">
        <v>1</v>
      </c>
      <c r="AZ100" s="154">
        <v>1</v>
      </c>
      <c r="BA100" s="154">
        <f>IF(AZ100=1,G100,0)</f>
        <v>0</v>
      </c>
      <c r="BB100" s="154">
        <f>IF(AZ100=2,G100,0)</f>
        <v>0</v>
      </c>
      <c r="BC100" s="154">
        <f>IF(AZ100=3,G100,0)</f>
        <v>0</v>
      </c>
      <c r="BD100" s="154">
        <f>IF(AZ100=4,G100,0)</f>
        <v>0</v>
      </c>
      <c r="BE100" s="154">
        <f>IF(AZ100=5,G100,0)</f>
        <v>0</v>
      </c>
      <c r="CA100" s="182">
        <v>1</v>
      </c>
      <c r="CB100" s="182">
        <v>1</v>
      </c>
      <c r="CZ100" s="154">
        <v>0</v>
      </c>
    </row>
    <row r="101" spans="1:104" ht="12.75">
      <c r="A101" s="183">
        <v>84</v>
      </c>
      <c r="B101" s="184" t="s">
        <v>278</v>
      </c>
      <c r="C101" s="185" t="s">
        <v>279</v>
      </c>
      <c r="D101" s="186" t="s">
        <v>218</v>
      </c>
      <c r="E101" s="187">
        <v>2</v>
      </c>
      <c r="F101" s="187">
        <v>0</v>
      </c>
      <c r="G101" s="188">
        <f>E101*F101</f>
        <v>0</v>
      </c>
      <c r="O101" s="182">
        <v>2</v>
      </c>
      <c r="AA101" s="154">
        <v>1</v>
      </c>
      <c r="AB101" s="154">
        <v>1</v>
      </c>
      <c r="AC101" s="154">
        <v>1</v>
      </c>
      <c r="AZ101" s="154">
        <v>1</v>
      </c>
      <c r="BA101" s="154">
        <f>IF(AZ101=1,G101,0)</f>
        <v>0</v>
      </c>
      <c r="BB101" s="154">
        <f>IF(AZ101=2,G101,0)</f>
        <v>0</v>
      </c>
      <c r="BC101" s="154">
        <f>IF(AZ101=3,G101,0)</f>
        <v>0</v>
      </c>
      <c r="BD101" s="154">
        <f>IF(AZ101=4,G101,0)</f>
        <v>0</v>
      </c>
      <c r="BE101" s="154">
        <f>IF(AZ101=5,G101,0)</f>
        <v>0</v>
      </c>
      <c r="CA101" s="182">
        <v>1</v>
      </c>
      <c r="CB101" s="182">
        <v>1</v>
      </c>
      <c r="CZ101" s="154">
        <v>0</v>
      </c>
    </row>
    <row r="102" spans="1:104" ht="12.75">
      <c r="A102" s="183">
        <v>85</v>
      </c>
      <c r="B102" s="184" t="s">
        <v>280</v>
      </c>
      <c r="C102" s="185" t="s">
        <v>281</v>
      </c>
      <c r="D102" s="186" t="s">
        <v>218</v>
      </c>
      <c r="E102" s="187">
        <v>1</v>
      </c>
      <c r="F102" s="187">
        <v>0</v>
      </c>
      <c r="G102" s="188">
        <f>E102*F102</f>
        <v>0</v>
      </c>
      <c r="O102" s="182">
        <v>2</v>
      </c>
      <c r="AA102" s="154">
        <v>1</v>
      </c>
      <c r="AB102" s="154">
        <v>1</v>
      </c>
      <c r="AC102" s="154">
        <v>1</v>
      </c>
      <c r="AZ102" s="154">
        <v>1</v>
      </c>
      <c r="BA102" s="154">
        <f>IF(AZ102=1,G102,0)</f>
        <v>0</v>
      </c>
      <c r="BB102" s="154">
        <f>IF(AZ102=2,G102,0)</f>
        <v>0</v>
      </c>
      <c r="BC102" s="154">
        <f>IF(AZ102=3,G102,0)</f>
        <v>0</v>
      </c>
      <c r="BD102" s="154">
        <f>IF(AZ102=4,G102,0)</f>
        <v>0</v>
      </c>
      <c r="BE102" s="154">
        <f>IF(AZ102=5,G102,0)</f>
        <v>0</v>
      </c>
      <c r="CA102" s="182">
        <v>1</v>
      </c>
      <c r="CB102" s="182">
        <v>1</v>
      </c>
      <c r="CZ102" s="154">
        <v>0</v>
      </c>
    </row>
    <row r="103" spans="1:104" ht="12.75">
      <c r="A103" s="183">
        <v>86</v>
      </c>
      <c r="B103" s="184" t="s">
        <v>282</v>
      </c>
      <c r="C103" s="185" t="s">
        <v>283</v>
      </c>
      <c r="D103" s="186" t="s">
        <v>218</v>
      </c>
      <c r="E103" s="187">
        <v>1</v>
      </c>
      <c r="F103" s="187">
        <v>0</v>
      </c>
      <c r="G103" s="188">
        <f>E103*F103</f>
        <v>0</v>
      </c>
      <c r="O103" s="182">
        <v>2</v>
      </c>
      <c r="AA103" s="154">
        <v>1</v>
      </c>
      <c r="AB103" s="154">
        <v>1</v>
      </c>
      <c r="AC103" s="154">
        <v>1</v>
      </c>
      <c r="AZ103" s="154">
        <v>1</v>
      </c>
      <c r="BA103" s="154">
        <f>IF(AZ103=1,G103,0)</f>
        <v>0</v>
      </c>
      <c r="BB103" s="154">
        <f>IF(AZ103=2,G103,0)</f>
        <v>0</v>
      </c>
      <c r="BC103" s="154">
        <f>IF(AZ103=3,G103,0)</f>
        <v>0</v>
      </c>
      <c r="BD103" s="154">
        <f>IF(AZ103=4,G103,0)</f>
        <v>0</v>
      </c>
      <c r="BE103" s="154">
        <f>IF(AZ103=5,G103,0)</f>
        <v>0</v>
      </c>
      <c r="CA103" s="182">
        <v>1</v>
      </c>
      <c r="CB103" s="182">
        <v>1</v>
      </c>
      <c r="CZ103" s="154">
        <v>0</v>
      </c>
    </row>
    <row r="104" spans="1:104" ht="12.75">
      <c r="A104" s="183">
        <v>87</v>
      </c>
      <c r="B104" s="184" t="s">
        <v>284</v>
      </c>
      <c r="C104" s="185" t="s">
        <v>285</v>
      </c>
      <c r="D104" s="186" t="s">
        <v>218</v>
      </c>
      <c r="E104" s="187">
        <v>2</v>
      </c>
      <c r="F104" s="187">
        <v>0</v>
      </c>
      <c r="G104" s="188">
        <f>E104*F104</f>
        <v>0</v>
      </c>
      <c r="O104" s="182">
        <v>2</v>
      </c>
      <c r="AA104" s="154">
        <v>1</v>
      </c>
      <c r="AB104" s="154">
        <v>1</v>
      </c>
      <c r="AC104" s="154">
        <v>1</v>
      </c>
      <c r="AZ104" s="154">
        <v>1</v>
      </c>
      <c r="BA104" s="154">
        <f>IF(AZ104=1,G104,0)</f>
        <v>0</v>
      </c>
      <c r="BB104" s="154">
        <f>IF(AZ104=2,G104,0)</f>
        <v>0</v>
      </c>
      <c r="BC104" s="154">
        <f>IF(AZ104=3,G104,0)</f>
        <v>0</v>
      </c>
      <c r="BD104" s="154">
        <f>IF(AZ104=4,G104,0)</f>
        <v>0</v>
      </c>
      <c r="BE104" s="154">
        <f>IF(AZ104=5,G104,0)</f>
        <v>0</v>
      </c>
      <c r="CA104" s="182">
        <v>1</v>
      </c>
      <c r="CB104" s="182">
        <v>1</v>
      </c>
      <c r="CZ104" s="154">
        <v>0</v>
      </c>
    </row>
    <row r="105" spans="1:104" ht="12.75">
      <c r="A105" s="183">
        <v>88</v>
      </c>
      <c r="B105" s="184" t="s">
        <v>286</v>
      </c>
      <c r="C105" s="185" t="s">
        <v>287</v>
      </c>
      <c r="D105" s="186" t="s">
        <v>218</v>
      </c>
      <c r="E105" s="187">
        <v>1</v>
      </c>
      <c r="F105" s="187">
        <v>0</v>
      </c>
      <c r="G105" s="188">
        <f>E105*F105</f>
        <v>0</v>
      </c>
      <c r="O105" s="182">
        <v>2</v>
      </c>
      <c r="AA105" s="154">
        <v>1</v>
      </c>
      <c r="AB105" s="154">
        <v>1</v>
      </c>
      <c r="AC105" s="154">
        <v>1</v>
      </c>
      <c r="AZ105" s="154">
        <v>1</v>
      </c>
      <c r="BA105" s="154">
        <f>IF(AZ105=1,G105,0)</f>
        <v>0</v>
      </c>
      <c r="BB105" s="154">
        <f>IF(AZ105=2,G105,0)</f>
        <v>0</v>
      </c>
      <c r="BC105" s="154">
        <f>IF(AZ105=3,G105,0)</f>
        <v>0</v>
      </c>
      <c r="BD105" s="154">
        <f>IF(AZ105=4,G105,0)</f>
        <v>0</v>
      </c>
      <c r="BE105" s="154">
        <f>IF(AZ105=5,G105,0)</f>
        <v>0</v>
      </c>
      <c r="CA105" s="182">
        <v>1</v>
      </c>
      <c r="CB105" s="182">
        <v>1</v>
      </c>
      <c r="CZ105" s="154">
        <v>0</v>
      </c>
    </row>
    <row r="106" spans="1:104" ht="12.75">
      <c r="A106" s="183">
        <v>89</v>
      </c>
      <c r="B106" s="184" t="s">
        <v>288</v>
      </c>
      <c r="C106" s="185" t="s">
        <v>289</v>
      </c>
      <c r="D106" s="186" t="s">
        <v>218</v>
      </c>
      <c r="E106" s="187">
        <v>4</v>
      </c>
      <c r="F106" s="187">
        <v>0</v>
      </c>
      <c r="G106" s="188">
        <f>E106*F106</f>
        <v>0</v>
      </c>
      <c r="O106" s="182">
        <v>2</v>
      </c>
      <c r="AA106" s="154">
        <v>1</v>
      </c>
      <c r="AB106" s="154">
        <v>1</v>
      </c>
      <c r="AC106" s="154">
        <v>1</v>
      </c>
      <c r="AZ106" s="154">
        <v>1</v>
      </c>
      <c r="BA106" s="154">
        <f>IF(AZ106=1,G106,0)</f>
        <v>0</v>
      </c>
      <c r="BB106" s="154">
        <f>IF(AZ106=2,G106,0)</f>
        <v>0</v>
      </c>
      <c r="BC106" s="154">
        <f>IF(AZ106=3,G106,0)</f>
        <v>0</v>
      </c>
      <c r="BD106" s="154">
        <f>IF(AZ106=4,G106,0)</f>
        <v>0</v>
      </c>
      <c r="BE106" s="154">
        <f>IF(AZ106=5,G106,0)</f>
        <v>0</v>
      </c>
      <c r="CA106" s="182">
        <v>1</v>
      </c>
      <c r="CB106" s="182">
        <v>1</v>
      </c>
      <c r="CZ106" s="154">
        <v>0</v>
      </c>
    </row>
    <row r="107" spans="1:104" ht="12.75">
      <c r="A107" s="183">
        <v>90</v>
      </c>
      <c r="B107" s="184" t="s">
        <v>290</v>
      </c>
      <c r="C107" s="185" t="s">
        <v>291</v>
      </c>
      <c r="D107" s="186" t="s">
        <v>218</v>
      </c>
      <c r="E107" s="187">
        <v>2</v>
      </c>
      <c r="F107" s="187">
        <v>0</v>
      </c>
      <c r="G107" s="188">
        <f>E107*F107</f>
        <v>0</v>
      </c>
      <c r="O107" s="182">
        <v>2</v>
      </c>
      <c r="AA107" s="154">
        <v>1</v>
      </c>
      <c r="AB107" s="154">
        <v>1</v>
      </c>
      <c r="AC107" s="154">
        <v>1</v>
      </c>
      <c r="AZ107" s="154">
        <v>1</v>
      </c>
      <c r="BA107" s="154">
        <f>IF(AZ107=1,G107,0)</f>
        <v>0</v>
      </c>
      <c r="BB107" s="154">
        <f>IF(AZ107=2,G107,0)</f>
        <v>0</v>
      </c>
      <c r="BC107" s="154">
        <f>IF(AZ107=3,G107,0)</f>
        <v>0</v>
      </c>
      <c r="BD107" s="154">
        <f>IF(AZ107=4,G107,0)</f>
        <v>0</v>
      </c>
      <c r="BE107" s="154">
        <f>IF(AZ107=5,G107,0)</f>
        <v>0</v>
      </c>
      <c r="CA107" s="182">
        <v>1</v>
      </c>
      <c r="CB107" s="182">
        <v>1</v>
      </c>
      <c r="CZ107" s="154">
        <v>0</v>
      </c>
    </row>
    <row r="108" spans="1:104" ht="12.75">
      <c r="A108" s="183">
        <v>91</v>
      </c>
      <c r="B108" s="184" t="s">
        <v>292</v>
      </c>
      <c r="C108" s="185" t="s">
        <v>293</v>
      </c>
      <c r="D108" s="186" t="s">
        <v>218</v>
      </c>
      <c r="E108" s="187">
        <v>1</v>
      </c>
      <c r="F108" s="187">
        <v>0</v>
      </c>
      <c r="G108" s="188">
        <f>E108*F108</f>
        <v>0</v>
      </c>
      <c r="O108" s="182">
        <v>2</v>
      </c>
      <c r="AA108" s="154">
        <v>1</v>
      </c>
      <c r="AB108" s="154">
        <v>1</v>
      </c>
      <c r="AC108" s="154">
        <v>1</v>
      </c>
      <c r="AZ108" s="154">
        <v>1</v>
      </c>
      <c r="BA108" s="154">
        <f>IF(AZ108=1,G108,0)</f>
        <v>0</v>
      </c>
      <c r="BB108" s="154">
        <f>IF(AZ108=2,G108,0)</f>
        <v>0</v>
      </c>
      <c r="BC108" s="154">
        <f>IF(AZ108=3,G108,0)</f>
        <v>0</v>
      </c>
      <c r="BD108" s="154">
        <f>IF(AZ108=4,G108,0)</f>
        <v>0</v>
      </c>
      <c r="BE108" s="154">
        <f>IF(AZ108=5,G108,0)</f>
        <v>0</v>
      </c>
      <c r="CA108" s="182">
        <v>1</v>
      </c>
      <c r="CB108" s="182">
        <v>1</v>
      </c>
      <c r="CZ108" s="154">
        <v>0</v>
      </c>
    </row>
    <row r="109" spans="1:104" ht="12.75">
      <c r="A109" s="183">
        <v>92</v>
      </c>
      <c r="B109" s="184" t="s">
        <v>294</v>
      </c>
      <c r="C109" s="185" t="s">
        <v>295</v>
      </c>
      <c r="D109" s="186" t="s">
        <v>103</v>
      </c>
      <c r="E109" s="187">
        <v>260</v>
      </c>
      <c r="F109" s="187">
        <v>0</v>
      </c>
      <c r="G109" s="188">
        <f>E109*F109</f>
        <v>0</v>
      </c>
      <c r="O109" s="182">
        <v>2</v>
      </c>
      <c r="AA109" s="154">
        <v>1</v>
      </c>
      <c r="AB109" s="154">
        <v>1</v>
      </c>
      <c r="AC109" s="154">
        <v>1</v>
      </c>
      <c r="AZ109" s="154">
        <v>1</v>
      </c>
      <c r="BA109" s="154">
        <f>IF(AZ109=1,G109,0)</f>
        <v>0</v>
      </c>
      <c r="BB109" s="154">
        <f>IF(AZ109=2,G109,0)</f>
        <v>0</v>
      </c>
      <c r="BC109" s="154">
        <f>IF(AZ109=3,G109,0)</f>
        <v>0</v>
      </c>
      <c r="BD109" s="154">
        <f>IF(AZ109=4,G109,0)</f>
        <v>0</v>
      </c>
      <c r="BE109" s="154">
        <f>IF(AZ109=5,G109,0)</f>
        <v>0</v>
      </c>
      <c r="CA109" s="182">
        <v>1</v>
      </c>
      <c r="CB109" s="182">
        <v>1</v>
      </c>
      <c r="CZ109" s="154">
        <v>0</v>
      </c>
    </row>
    <row r="110" spans="1:104" ht="12.75">
      <c r="A110" s="183">
        <v>93</v>
      </c>
      <c r="B110" s="184" t="s">
        <v>296</v>
      </c>
      <c r="C110" s="185" t="s">
        <v>297</v>
      </c>
      <c r="D110" s="186" t="s">
        <v>103</v>
      </c>
      <c r="E110" s="187">
        <v>1190</v>
      </c>
      <c r="F110" s="187">
        <v>0</v>
      </c>
      <c r="G110" s="188">
        <f>E110*F110</f>
        <v>0</v>
      </c>
      <c r="O110" s="182">
        <v>2</v>
      </c>
      <c r="AA110" s="154">
        <v>1</v>
      </c>
      <c r="AB110" s="154">
        <v>1</v>
      </c>
      <c r="AC110" s="154">
        <v>1</v>
      </c>
      <c r="AZ110" s="154">
        <v>1</v>
      </c>
      <c r="BA110" s="154">
        <f>IF(AZ110=1,G110,0)</f>
        <v>0</v>
      </c>
      <c r="BB110" s="154">
        <f>IF(AZ110=2,G110,0)</f>
        <v>0</v>
      </c>
      <c r="BC110" s="154">
        <f>IF(AZ110=3,G110,0)</f>
        <v>0</v>
      </c>
      <c r="BD110" s="154">
        <f>IF(AZ110=4,G110,0)</f>
        <v>0</v>
      </c>
      <c r="BE110" s="154">
        <f>IF(AZ110=5,G110,0)</f>
        <v>0</v>
      </c>
      <c r="CA110" s="182">
        <v>1</v>
      </c>
      <c r="CB110" s="182">
        <v>1</v>
      </c>
      <c r="CZ110" s="154">
        <v>0</v>
      </c>
    </row>
    <row r="111" spans="1:104" ht="12.75">
      <c r="A111" s="183">
        <v>94</v>
      </c>
      <c r="B111" s="184" t="s">
        <v>298</v>
      </c>
      <c r="C111" s="185" t="s">
        <v>299</v>
      </c>
      <c r="D111" s="186" t="s">
        <v>103</v>
      </c>
      <c r="E111" s="187">
        <v>1450</v>
      </c>
      <c r="F111" s="187">
        <v>0</v>
      </c>
      <c r="G111" s="188">
        <f>E111*F111</f>
        <v>0</v>
      </c>
      <c r="O111" s="182">
        <v>2</v>
      </c>
      <c r="AA111" s="154">
        <v>1</v>
      </c>
      <c r="AB111" s="154">
        <v>1</v>
      </c>
      <c r="AC111" s="154">
        <v>1</v>
      </c>
      <c r="AZ111" s="154">
        <v>1</v>
      </c>
      <c r="BA111" s="154">
        <f>IF(AZ111=1,G111,0)</f>
        <v>0</v>
      </c>
      <c r="BB111" s="154">
        <f>IF(AZ111=2,G111,0)</f>
        <v>0</v>
      </c>
      <c r="BC111" s="154">
        <f>IF(AZ111=3,G111,0)</f>
        <v>0</v>
      </c>
      <c r="BD111" s="154">
        <f>IF(AZ111=4,G111,0)</f>
        <v>0</v>
      </c>
      <c r="BE111" s="154">
        <f>IF(AZ111=5,G111,0)</f>
        <v>0</v>
      </c>
      <c r="CA111" s="182">
        <v>1</v>
      </c>
      <c r="CB111" s="182">
        <v>1</v>
      </c>
      <c r="CZ111" s="154">
        <v>0</v>
      </c>
    </row>
    <row r="112" spans="1:104" ht="12.75">
      <c r="A112" s="183">
        <v>95</v>
      </c>
      <c r="B112" s="184" t="s">
        <v>300</v>
      </c>
      <c r="C112" s="185" t="s">
        <v>301</v>
      </c>
      <c r="D112" s="186" t="s">
        <v>218</v>
      </c>
      <c r="E112" s="187">
        <v>3</v>
      </c>
      <c r="F112" s="187">
        <v>0</v>
      </c>
      <c r="G112" s="188">
        <f>E112*F112</f>
        <v>0</v>
      </c>
      <c r="O112" s="182">
        <v>2</v>
      </c>
      <c r="AA112" s="154">
        <v>1</v>
      </c>
      <c r="AB112" s="154">
        <v>1</v>
      </c>
      <c r="AC112" s="154">
        <v>1</v>
      </c>
      <c r="AZ112" s="154">
        <v>1</v>
      </c>
      <c r="BA112" s="154">
        <f>IF(AZ112=1,G112,0)</f>
        <v>0</v>
      </c>
      <c r="BB112" s="154">
        <f>IF(AZ112=2,G112,0)</f>
        <v>0</v>
      </c>
      <c r="BC112" s="154">
        <f>IF(AZ112=3,G112,0)</f>
        <v>0</v>
      </c>
      <c r="BD112" s="154">
        <f>IF(AZ112=4,G112,0)</f>
        <v>0</v>
      </c>
      <c r="BE112" s="154">
        <f>IF(AZ112=5,G112,0)</f>
        <v>0</v>
      </c>
      <c r="CA112" s="182">
        <v>1</v>
      </c>
      <c r="CB112" s="182">
        <v>1</v>
      </c>
      <c r="CZ112" s="154">
        <v>0</v>
      </c>
    </row>
    <row r="113" spans="1:104" ht="12.75">
      <c r="A113" s="183">
        <v>96</v>
      </c>
      <c r="B113" s="184" t="s">
        <v>302</v>
      </c>
      <c r="C113" s="185" t="s">
        <v>303</v>
      </c>
      <c r="D113" s="186" t="s">
        <v>218</v>
      </c>
      <c r="E113" s="187">
        <v>30</v>
      </c>
      <c r="F113" s="187">
        <v>0</v>
      </c>
      <c r="G113" s="188">
        <f>E113*F113</f>
        <v>0</v>
      </c>
      <c r="O113" s="182">
        <v>2</v>
      </c>
      <c r="AA113" s="154">
        <v>1</v>
      </c>
      <c r="AB113" s="154">
        <v>1</v>
      </c>
      <c r="AC113" s="154">
        <v>1</v>
      </c>
      <c r="AZ113" s="154">
        <v>1</v>
      </c>
      <c r="BA113" s="154">
        <f>IF(AZ113=1,G113,0)</f>
        <v>0</v>
      </c>
      <c r="BB113" s="154">
        <f>IF(AZ113=2,G113,0)</f>
        <v>0</v>
      </c>
      <c r="BC113" s="154">
        <f>IF(AZ113=3,G113,0)</f>
        <v>0</v>
      </c>
      <c r="BD113" s="154">
        <f>IF(AZ113=4,G113,0)</f>
        <v>0</v>
      </c>
      <c r="BE113" s="154">
        <f>IF(AZ113=5,G113,0)</f>
        <v>0</v>
      </c>
      <c r="CA113" s="182">
        <v>1</v>
      </c>
      <c r="CB113" s="182">
        <v>1</v>
      </c>
      <c r="CZ113" s="154">
        <v>0</v>
      </c>
    </row>
    <row r="114" spans="1:104" ht="12.75">
      <c r="A114" s="183">
        <v>97</v>
      </c>
      <c r="B114" s="184" t="s">
        <v>304</v>
      </c>
      <c r="C114" s="185" t="s">
        <v>305</v>
      </c>
      <c r="D114" s="186" t="s">
        <v>218</v>
      </c>
      <c r="E114" s="187">
        <v>6</v>
      </c>
      <c r="F114" s="187">
        <v>0</v>
      </c>
      <c r="G114" s="188">
        <f>E114*F114</f>
        <v>0</v>
      </c>
      <c r="O114" s="182">
        <v>2</v>
      </c>
      <c r="AA114" s="154">
        <v>1</v>
      </c>
      <c r="AB114" s="154">
        <v>1</v>
      </c>
      <c r="AC114" s="154">
        <v>1</v>
      </c>
      <c r="AZ114" s="154">
        <v>1</v>
      </c>
      <c r="BA114" s="154">
        <f>IF(AZ114=1,G114,0)</f>
        <v>0</v>
      </c>
      <c r="BB114" s="154">
        <f>IF(AZ114=2,G114,0)</f>
        <v>0</v>
      </c>
      <c r="BC114" s="154">
        <f>IF(AZ114=3,G114,0)</f>
        <v>0</v>
      </c>
      <c r="BD114" s="154">
        <f>IF(AZ114=4,G114,0)</f>
        <v>0</v>
      </c>
      <c r="BE114" s="154">
        <f>IF(AZ114=5,G114,0)</f>
        <v>0</v>
      </c>
      <c r="CA114" s="182">
        <v>1</v>
      </c>
      <c r="CB114" s="182">
        <v>1</v>
      </c>
      <c r="CZ114" s="154">
        <v>0</v>
      </c>
    </row>
    <row r="115" spans="1:104" ht="12.75">
      <c r="A115" s="183">
        <v>98</v>
      </c>
      <c r="B115" s="184" t="s">
        <v>306</v>
      </c>
      <c r="C115" s="185" t="s">
        <v>307</v>
      </c>
      <c r="D115" s="186" t="s">
        <v>218</v>
      </c>
      <c r="E115" s="187">
        <v>2</v>
      </c>
      <c r="F115" s="187">
        <v>0</v>
      </c>
      <c r="G115" s="188">
        <f>E115*F115</f>
        <v>0</v>
      </c>
      <c r="O115" s="182">
        <v>2</v>
      </c>
      <c r="AA115" s="154">
        <v>1</v>
      </c>
      <c r="AB115" s="154">
        <v>1</v>
      </c>
      <c r="AC115" s="154">
        <v>1</v>
      </c>
      <c r="AZ115" s="154">
        <v>1</v>
      </c>
      <c r="BA115" s="154">
        <f>IF(AZ115=1,G115,0)</f>
        <v>0</v>
      </c>
      <c r="BB115" s="154">
        <f>IF(AZ115=2,G115,0)</f>
        <v>0</v>
      </c>
      <c r="BC115" s="154">
        <f>IF(AZ115=3,G115,0)</f>
        <v>0</v>
      </c>
      <c r="BD115" s="154">
        <f>IF(AZ115=4,G115,0)</f>
        <v>0</v>
      </c>
      <c r="BE115" s="154">
        <f>IF(AZ115=5,G115,0)</f>
        <v>0</v>
      </c>
      <c r="CA115" s="182">
        <v>1</v>
      </c>
      <c r="CB115" s="182">
        <v>1</v>
      </c>
      <c r="CZ115" s="154">
        <v>0</v>
      </c>
    </row>
    <row r="116" spans="1:104" ht="12.75">
      <c r="A116" s="183">
        <v>99</v>
      </c>
      <c r="B116" s="184" t="s">
        <v>308</v>
      </c>
      <c r="C116" s="185" t="s">
        <v>309</v>
      </c>
      <c r="D116" s="186" t="s">
        <v>218</v>
      </c>
      <c r="E116" s="187">
        <v>4</v>
      </c>
      <c r="F116" s="187">
        <v>0</v>
      </c>
      <c r="G116" s="188">
        <f>E116*F116</f>
        <v>0</v>
      </c>
      <c r="O116" s="182">
        <v>2</v>
      </c>
      <c r="AA116" s="154">
        <v>1</v>
      </c>
      <c r="AB116" s="154">
        <v>1</v>
      </c>
      <c r="AC116" s="154">
        <v>1</v>
      </c>
      <c r="AZ116" s="154">
        <v>1</v>
      </c>
      <c r="BA116" s="154">
        <f>IF(AZ116=1,G116,0)</f>
        <v>0</v>
      </c>
      <c r="BB116" s="154">
        <f>IF(AZ116=2,G116,0)</f>
        <v>0</v>
      </c>
      <c r="BC116" s="154">
        <f>IF(AZ116=3,G116,0)</f>
        <v>0</v>
      </c>
      <c r="BD116" s="154">
        <f>IF(AZ116=4,G116,0)</f>
        <v>0</v>
      </c>
      <c r="BE116" s="154">
        <f>IF(AZ116=5,G116,0)</f>
        <v>0</v>
      </c>
      <c r="CA116" s="182">
        <v>1</v>
      </c>
      <c r="CB116" s="182">
        <v>1</v>
      </c>
      <c r="CZ116" s="154">
        <v>0</v>
      </c>
    </row>
    <row r="117" spans="1:104" ht="12.75">
      <c r="A117" s="183">
        <v>100</v>
      </c>
      <c r="B117" s="184" t="s">
        <v>310</v>
      </c>
      <c r="C117" s="185" t="s">
        <v>311</v>
      </c>
      <c r="D117" s="186" t="s">
        <v>218</v>
      </c>
      <c r="E117" s="187">
        <v>2</v>
      </c>
      <c r="F117" s="187">
        <v>0</v>
      </c>
      <c r="G117" s="188">
        <f>E117*F117</f>
        <v>0</v>
      </c>
      <c r="O117" s="182">
        <v>2</v>
      </c>
      <c r="AA117" s="154">
        <v>3</v>
      </c>
      <c r="AB117" s="154">
        <v>1</v>
      </c>
      <c r="AC117" s="154">
        <v>28610009</v>
      </c>
      <c r="AZ117" s="154">
        <v>1</v>
      </c>
      <c r="BA117" s="154">
        <f>IF(AZ117=1,G117,0)</f>
        <v>0</v>
      </c>
      <c r="BB117" s="154">
        <f>IF(AZ117=2,G117,0)</f>
        <v>0</v>
      </c>
      <c r="BC117" s="154">
        <f>IF(AZ117=3,G117,0)</f>
        <v>0</v>
      </c>
      <c r="BD117" s="154">
        <f>IF(AZ117=4,G117,0)</f>
        <v>0</v>
      </c>
      <c r="BE117" s="154">
        <f>IF(AZ117=5,G117,0)</f>
        <v>0</v>
      </c>
      <c r="CA117" s="182">
        <v>3</v>
      </c>
      <c r="CB117" s="182">
        <v>1</v>
      </c>
      <c r="CZ117" s="154">
        <v>0</v>
      </c>
    </row>
    <row r="118" spans="1:104" ht="12.75">
      <c r="A118" s="183">
        <v>101</v>
      </c>
      <c r="B118" s="184" t="s">
        <v>312</v>
      </c>
      <c r="C118" s="185" t="s">
        <v>313</v>
      </c>
      <c r="D118" s="186" t="s">
        <v>218</v>
      </c>
      <c r="E118" s="187">
        <v>1</v>
      </c>
      <c r="F118" s="187">
        <v>0</v>
      </c>
      <c r="G118" s="188">
        <f>E118*F118</f>
        <v>0</v>
      </c>
      <c r="O118" s="182">
        <v>2</v>
      </c>
      <c r="AA118" s="154">
        <v>3</v>
      </c>
      <c r="AB118" s="154">
        <v>1</v>
      </c>
      <c r="AC118" s="154">
        <v>28610221</v>
      </c>
      <c r="AZ118" s="154">
        <v>1</v>
      </c>
      <c r="BA118" s="154">
        <f>IF(AZ118=1,G118,0)</f>
        <v>0</v>
      </c>
      <c r="BB118" s="154">
        <f>IF(AZ118=2,G118,0)</f>
        <v>0</v>
      </c>
      <c r="BC118" s="154">
        <f>IF(AZ118=3,G118,0)</f>
        <v>0</v>
      </c>
      <c r="BD118" s="154">
        <f>IF(AZ118=4,G118,0)</f>
        <v>0</v>
      </c>
      <c r="BE118" s="154">
        <f>IF(AZ118=5,G118,0)</f>
        <v>0</v>
      </c>
      <c r="CA118" s="182">
        <v>3</v>
      </c>
      <c r="CB118" s="182">
        <v>1</v>
      </c>
      <c r="CZ118" s="154">
        <v>0</v>
      </c>
    </row>
    <row r="119" spans="1:104" ht="12.75">
      <c r="A119" s="183">
        <v>102</v>
      </c>
      <c r="B119" s="184" t="s">
        <v>314</v>
      </c>
      <c r="C119" s="185" t="s">
        <v>315</v>
      </c>
      <c r="D119" s="186" t="s">
        <v>103</v>
      </c>
      <c r="E119" s="187">
        <v>263.9</v>
      </c>
      <c r="F119" s="187">
        <v>0</v>
      </c>
      <c r="G119" s="188">
        <f>E119*F119</f>
        <v>0</v>
      </c>
      <c r="O119" s="182">
        <v>2</v>
      </c>
      <c r="AA119" s="154">
        <v>3</v>
      </c>
      <c r="AB119" s="154">
        <v>1</v>
      </c>
      <c r="AC119" s="154">
        <v>28613512</v>
      </c>
      <c r="AZ119" s="154">
        <v>1</v>
      </c>
      <c r="BA119" s="154">
        <f>IF(AZ119=1,G119,0)</f>
        <v>0</v>
      </c>
      <c r="BB119" s="154">
        <f>IF(AZ119=2,G119,0)</f>
        <v>0</v>
      </c>
      <c r="BC119" s="154">
        <f>IF(AZ119=3,G119,0)</f>
        <v>0</v>
      </c>
      <c r="BD119" s="154">
        <f>IF(AZ119=4,G119,0)</f>
        <v>0</v>
      </c>
      <c r="BE119" s="154">
        <f>IF(AZ119=5,G119,0)</f>
        <v>0</v>
      </c>
      <c r="CA119" s="182">
        <v>3</v>
      </c>
      <c r="CB119" s="182">
        <v>1</v>
      </c>
      <c r="CZ119" s="154">
        <v>0</v>
      </c>
    </row>
    <row r="120" spans="1:104" ht="12.75">
      <c r="A120" s="183">
        <v>103</v>
      </c>
      <c r="B120" s="184" t="s">
        <v>316</v>
      </c>
      <c r="C120" s="185" t="s">
        <v>317</v>
      </c>
      <c r="D120" s="186" t="s">
        <v>103</v>
      </c>
      <c r="E120" s="187">
        <v>392.8</v>
      </c>
      <c r="F120" s="187">
        <v>0</v>
      </c>
      <c r="G120" s="188">
        <f>E120*F120</f>
        <v>0</v>
      </c>
      <c r="O120" s="182">
        <v>2</v>
      </c>
      <c r="AA120" s="154">
        <v>3</v>
      </c>
      <c r="AB120" s="154">
        <v>1</v>
      </c>
      <c r="AC120" s="154">
        <v>28613513</v>
      </c>
      <c r="AZ120" s="154">
        <v>1</v>
      </c>
      <c r="BA120" s="154">
        <f>IF(AZ120=1,G120,0)</f>
        <v>0</v>
      </c>
      <c r="BB120" s="154">
        <f>IF(AZ120=2,G120,0)</f>
        <v>0</v>
      </c>
      <c r="BC120" s="154">
        <f>IF(AZ120=3,G120,0)</f>
        <v>0</v>
      </c>
      <c r="BD120" s="154">
        <f>IF(AZ120=4,G120,0)</f>
        <v>0</v>
      </c>
      <c r="BE120" s="154">
        <f>IF(AZ120=5,G120,0)</f>
        <v>0</v>
      </c>
      <c r="CA120" s="182">
        <v>3</v>
      </c>
      <c r="CB120" s="182">
        <v>1</v>
      </c>
      <c r="CZ120" s="154">
        <v>0</v>
      </c>
    </row>
    <row r="121" spans="1:104" ht="12.75">
      <c r="A121" s="183">
        <v>104</v>
      </c>
      <c r="B121" s="184" t="s">
        <v>318</v>
      </c>
      <c r="C121" s="185" t="s">
        <v>319</v>
      </c>
      <c r="D121" s="186" t="s">
        <v>103</v>
      </c>
      <c r="E121" s="187">
        <v>815.05</v>
      </c>
      <c r="F121" s="187">
        <v>0</v>
      </c>
      <c r="G121" s="188">
        <f>E121*F121</f>
        <v>0</v>
      </c>
      <c r="O121" s="182">
        <v>2</v>
      </c>
      <c r="AA121" s="154">
        <v>1</v>
      </c>
      <c r="AB121" s="154">
        <v>1</v>
      </c>
      <c r="AC121" s="154">
        <v>1</v>
      </c>
      <c r="AZ121" s="154">
        <v>1</v>
      </c>
      <c r="BA121" s="154">
        <f>IF(AZ121=1,G121,0)</f>
        <v>0</v>
      </c>
      <c r="BB121" s="154">
        <f>IF(AZ121=2,G121,0)</f>
        <v>0</v>
      </c>
      <c r="BC121" s="154">
        <f>IF(AZ121=3,G121,0)</f>
        <v>0</v>
      </c>
      <c r="BD121" s="154">
        <f>IF(AZ121=4,G121,0)</f>
        <v>0</v>
      </c>
      <c r="BE121" s="154">
        <f>IF(AZ121=5,G121,0)</f>
        <v>0</v>
      </c>
      <c r="CA121" s="182">
        <v>1</v>
      </c>
      <c r="CB121" s="182">
        <v>1</v>
      </c>
      <c r="CZ121" s="154">
        <v>0</v>
      </c>
    </row>
    <row r="122" spans="1:104" ht="12.75">
      <c r="A122" s="183">
        <v>105</v>
      </c>
      <c r="B122" s="184" t="s">
        <v>320</v>
      </c>
      <c r="C122" s="185" t="s">
        <v>321</v>
      </c>
      <c r="D122" s="186" t="s">
        <v>218</v>
      </c>
      <c r="E122" s="187">
        <v>8.12</v>
      </c>
      <c r="F122" s="187">
        <v>0</v>
      </c>
      <c r="G122" s="188">
        <f>E122*F122</f>
        <v>0</v>
      </c>
      <c r="O122" s="182">
        <v>2</v>
      </c>
      <c r="AA122" s="154">
        <v>3</v>
      </c>
      <c r="AB122" s="154">
        <v>1</v>
      </c>
      <c r="AC122" s="154" t="s">
        <v>320</v>
      </c>
      <c r="AZ122" s="154">
        <v>1</v>
      </c>
      <c r="BA122" s="154">
        <f>IF(AZ122=1,G122,0)</f>
        <v>0</v>
      </c>
      <c r="BB122" s="154">
        <f>IF(AZ122=2,G122,0)</f>
        <v>0</v>
      </c>
      <c r="BC122" s="154">
        <f>IF(AZ122=3,G122,0)</f>
        <v>0</v>
      </c>
      <c r="BD122" s="154">
        <f>IF(AZ122=4,G122,0)</f>
        <v>0</v>
      </c>
      <c r="BE122" s="154">
        <f>IF(AZ122=5,G122,0)</f>
        <v>0</v>
      </c>
      <c r="CA122" s="182">
        <v>3</v>
      </c>
      <c r="CB122" s="182">
        <v>1</v>
      </c>
      <c r="CZ122" s="154">
        <v>0</v>
      </c>
    </row>
    <row r="123" spans="1:104" ht="12.75">
      <c r="A123" s="183">
        <v>106</v>
      </c>
      <c r="B123" s="184" t="s">
        <v>322</v>
      </c>
      <c r="C123" s="185" t="s">
        <v>323</v>
      </c>
      <c r="D123" s="186" t="s">
        <v>218</v>
      </c>
      <c r="E123" s="187">
        <v>19.29</v>
      </c>
      <c r="F123" s="187">
        <v>0</v>
      </c>
      <c r="G123" s="188">
        <f>E123*F123</f>
        <v>0</v>
      </c>
      <c r="O123" s="182">
        <v>2</v>
      </c>
      <c r="AA123" s="154">
        <v>3</v>
      </c>
      <c r="AB123" s="154">
        <v>1</v>
      </c>
      <c r="AC123" s="154">
        <v>28653086</v>
      </c>
      <c r="AZ123" s="154">
        <v>1</v>
      </c>
      <c r="BA123" s="154">
        <f>IF(AZ123=1,G123,0)</f>
        <v>0</v>
      </c>
      <c r="BB123" s="154">
        <f>IF(AZ123=2,G123,0)</f>
        <v>0</v>
      </c>
      <c r="BC123" s="154">
        <f>IF(AZ123=3,G123,0)</f>
        <v>0</v>
      </c>
      <c r="BD123" s="154">
        <f>IF(AZ123=4,G123,0)</f>
        <v>0</v>
      </c>
      <c r="BE123" s="154">
        <f>IF(AZ123=5,G123,0)</f>
        <v>0</v>
      </c>
      <c r="CA123" s="182">
        <v>3</v>
      </c>
      <c r="CB123" s="182">
        <v>1</v>
      </c>
      <c r="CZ123" s="154">
        <v>0</v>
      </c>
    </row>
    <row r="124" spans="1:104" ht="12.75">
      <c r="A124" s="183">
        <v>107</v>
      </c>
      <c r="B124" s="184" t="s">
        <v>324</v>
      </c>
      <c r="C124" s="185" t="s">
        <v>325</v>
      </c>
      <c r="D124" s="186" t="s">
        <v>218</v>
      </c>
      <c r="E124" s="187">
        <v>4.06</v>
      </c>
      <c r="F124" s="187">
        <v>0</v>
      </c>
      <c r="G124" s="188">
        <f>E124*F124</f>
        <v>0</v>
      </c>
      <c r="O124" s="182">
        <v>2</v>
      </c>
      <c r="AA124" s="154">
        <v>3</v>
      </c>
      <c r="AB124" s="154">
        <v>1</v>
      </c>
      <c r="AC124" s="154">
        <v>28653765</v>
      </c>
      <c r="AZ124" s="154">
        <v>1</v>
      </c>
      <c r="BA124" s="154">
        <f>IF(AZ124=1,G124,0)</f>
        <v>0</v>
      </c>
      <c r="BB124" s="154">
        <f>IF(AZ124=2,G124,0)</f>
        <v>0</v>
      </c>
      <c r="BC124" s="154">
        <f>IF(AZ124=3,G124,0)</f>
        <v>0</v>
      </c>
      <c r="BD124" s="154">
        <f>IF(AZ124=4,G124,0)</f>
        <v>0</v>
      </c>
      <c r="BE124" s="154">
        <f>IF(AZ124=5,G124,0)</f>
        <v>0</v>
      </c>
      <c r="CA124" s="182">
        <v>3</v>
      </c>
      <c r="CB124" s="182">
        <v>1</v>
      </c>
      <c r="CZ124" s="154">
        <v>0</v>
      </c>
    </row>
    <row r="125" spans="1:104" ht="12.75">
      <c r="A125" s="183">
        <v>108</v>
      </c>
      <c r="B125" s="184" t="s">
        <v>326</v>
      </c>
      <c r="C125" s="185" t="s">
        <v>327</v>
      </c>
      <c r="D125" s="186" t="s">
        <v>218</v>
      </c>
      <c r="E125" s="187">
        <v>6.09</v>
      </c>
      <c r="F125" s="187">
        <v>0</v>
      </c>
      <c r="G125" s="188">
        <f>E125*F125</f>
        <v>0</v>
      </c>
      <c r="O125" s="182">
        <v>2</v>
      </c>
      <c r="AA125" s="154">
        <v>3</v>
      </c>
      <c r="AB125" s="154">
        <v>1</v>
      </c>
      <c r="AC125" s="154">
        <v>28653766</v>
      </c>
      <c r="AZ125" s="154">
        <v>1</v>
      </c>
      <c r="BA125" s="154">
        <f>IF(AZ125=1,G125,0)</f>
        <v>0</v>
      </c>
      <c r="BB125" s="154">
        <f>IF(AZ125=2,G125,0)</f>
        <v>0</v>
      </c>
      <c r="BC125" s="154">
        <f>IF(AZ125=3,G125,0)</f>
        <v>0</v>
      </c>
      <c r="BD125" s="154">
        <f>IF(AZ125=4,G125,0)</f>
        <v>0</v>
      </c>
      <c r="BE125" s="154">
        <f>IF(AZ125=5,G125,0)</f>
        <v>0</v>
      </c>
      <c r="CA125" s="182">
        <v>3</v>
      </c>
      <c r="CB125" s="182">
        <v>1</v>
      </c>
      <c r="CZ125" s="154">
        <v>0</v>
      </c>
    </row>
    <row r="126" spans="1:104" ht="12.75">
      <c r="A126" s="183">
        <v>109</v>
      </c>
      <c r="B126" s="184" t="s">
        <v>328</v>
      </c>
      <c r="C126" s="185" t="s">
        <v>329</v>
      </c>
      <c r="D126" s="186" t="s">
        <v>103</v>
      </c>
      <c r="E126" s="187">
        <v>1460</v>
      </c>
      <c r="F126" s="187">
        <v>0</v>
      </c>
      <c r="G126" s="188">
        <f>E126*F126</f>
        <v>0</v>
      </c>
      <c r="O126" s="182">
        <v>2</v>
      </c>
      <c r="AA126" s="154">
        <v>3</v>
      </c>
      <c r="AB126" s="154">
        <v>1</v>
      </c>
      <c r="AC126" s="154">
        <v>34140825</v>
      </c>
      <c r="AZ126" s="154">
        <v>1</v>
      </c>
      <c r="BA126" s="154">
        <f>IF(AZ126=1,G126,0)</f>
        <v>0</v>
      </c>
      <c r="BB126" s="154">
        <f>IF(AZ126=2,G126,0)</f>
        <v>0</v>
      </c>
      <c r="BC126" s="154">
        <f>IF(AZ126=3,G126,0)</f>
        <v>0</v>
      </c>
      <c r="BD126" s="154">
        <f>IF(AZ126=4,G126,0)</f>
        <v>0</v>
      </c>
      <c r="BE126" s="154">
        <f>IF(AZ126=5,G126,0)</f>
        <v>0</v>
      </c>
      <c r="CA126" s="182">
        <v>3</v>
      </c>
      <c r="CB126" s="182">
        <v>1</v>
      </c>
      <c r="CZ126" s="154">
        <v>0</v>
      </c>
    </row>
    <row r="127" spans="1:104" ht="12.75">
      <c r="A127" s="183">
        <v>110</v>
      </c>
      <c r="B127" s="184" t="s">
        <v>330</v>
      </c>
      <c r="C127" s="185" t="s">
        <v>331</v>
      </c>
      <c r="D127" s="186" t="s">
        <v>218</v>
      </c>
      <c r="E127" s="187">
        <v>1.01</v>
      </c>
      <c r="F127" s="187">
        <v>0</v>
      </c>
      <c r="G127" s="188">
        <f>E127*F127</f>
        <v>0</v>
      </c>
      <c r="O127" s="182">
        <v>2</v>
      </c>
      <c r="AA127" s="154">
        <v>3</v>
      </c>
      <c r="AB127" s="154">
        <v>1</v>
      </c>
      <c r="AC127" s="154">
        <v>38821706</v>
      </c>
      <c r="AZ127" s="154">
        <v>1</v>
      </c>
      <c r="BA127" s="154">
        <f>IF(AZ127=1,G127,0)</f>
        <v>0</v>
      </c>
      <c r="BB127" s="154">
        <f>IF(AZ127=2,G127,0)</f>
        <v>0</v>
      </c>
      <c r="BC127" s="154">
        <f>IF(AZ127=3,G127,0)</f>
        <v>0</v>
      </c>
      <c r="BD127" s="154">
        <f>IF(AZ127=4,G127,0)</f>
        <v>0</v>
      </c>
      <c r="BE127" s="154">
        <f>IF(AZ127=5,G127,0)</f>
        <v>0</v>
      </c>
      <c r="CA127" s="182">
        <v>3</v>
      </c>
      <c r="CB127" s="182">
        <v>1</v>
      </c>
      <c r="CZ127" s="154">
        <v>0</v>
      </c>
    </row>
    <row r="128" spans="1:104" ht="12.75">
      <c r="A128" s="183">
        <v>111</v>
      </c>
      <c r="B128" s="184" t="s">
        <v>332</v>
      </c>
      <c r="C128" s="185" t="s">
        <v>333</v>
      </c>
      <c r="D128" s="186" t="s">
        <v>218</v>
      </c>
      <c r="E128" s="187">
        <v>1.01</v>
      </c>
      <c r="F128" s="187">
        <v>0</v>
      </c>
      <c r="G128" s="188">
        <f>E128*F128</f>
        <v>0</v>
      </c>
      <c r="O128" s="182">
        <v>2</v>
      </c>
      <c r="AA128" s="154">
        <v>3</v>
      </c>
      <c r="AB128" s="154">
        <v>1</v>
      </c>
      <c r="AC128" s="154">
        <v>38821707</v>
      </c>
      <c r="AZ128" s="154">
        <v>1</v>
      </c>
      <c r="BA128" s="154">
        <f>IF(AZ128=1,G128,0)</f>
        <v>0</v>
      </c>
      <c r="BB128" s="154">
        <f>IF(AZ128=2,G128,0)</f>
        <v>0</v>
      </c>
      <c r="BC128" s="154">
        <f>IF(AZ128=3,G128,0)</f>
        <v>0</v>
      </c>
      <c r="BD128" s="154">
        <f>IF(AZ128=4,G128,0)</f>
        <v>0</v>
      </c>
      <c r="BE128" s="154">
        <f>IF(AZ128=5,G128,0)</f>
        <v>0</v>
      </c>
      <c r="CA128" s="182">
        <v>3</v>
      </c>
      <c r="CB128" s="182">
        <v>1</v>
      </c>
      <c r="CZ128" s="154">
        <v>0</v>
      </c>
    </row>
    <row r="129" spans="1:104" ht="12.75">
      <c r="A129" s="183">
        <v>112</v>
      </c>
      <c r="B129" s="184" t="s">
        <v>334</v>
      </c>
      <c r="C129" s="185" t="s">
        <v>335</v>
      </c>
      <c r="D129" s="186" t="s">
        <v>218</v>
      </c>
      <c r="E129" s="187">
        <v>2.02</v>
      </c>
      <c r="F129" s="187">
        <v>0</v>
      </c>
      <c r="G129" s="188">
        <f>E129*F129</f>
        <v>0</v>
      </c>
      <c r="O129" s="182">
        <v>2</v>
      </c>
      <c r="AA129" s="154">
        <v>3</v>
      </c>
      <c r="AB129" s="154">
        <v>1</v>
      </c>
      <c r="AC129" s="154">
        <v>42200728</v>
      </c>
      <c r="AZ129" s="154">
        <v>1</v>
      </c>
      <c r="BA129" s="154">
        <f>IF(AZ129=1,G129,0)</f>
        <v>0</v>
      </c>
      <c r="BB129" s="154">
        <f>IF(AZ129=2,G129,0)</f>
        <v>0</v>
      </c>
      <c r="BC129" s="154">
        <f>IF(AZ129=3,G129,0)</f>
        <v>0</v>
      </c>
      <c r="BD129" s="154">
        <f>IF(AZ129=4,G129,0)</f>
        <v>0</v>
      </c>
      <c r="BE129" s="154">
        <f>IF(AZ129=5,G129,0)</f>
        <v>0</v>
      </c>
      <c r="CA129" s="182">
        <v>3</v>
      </c>
      <c r="CB129" s="182">
        <v>1</v>
      </c>
      <c r="CZ129" s="154">
        <v>0</v>
      </c>
    </row>
    <row r="130" spans="1:104" ht="12.75">
      <c r="A130" s="183">
        <v>113</v>
      </c>
      <c r="B130" s="184" t="s">
        <v>336</v>
      </c>
      <c r="C130" s="185" t="s">
        <v>337</v>
      </c>
      <c r="D130" s="186" t="s">
        <v>218</v>
      </c>
      <c r="E130" s="187">
        <v>6.06</v>
      </c>
      <c r="F130" s="187">
        <v>0</v>
      </c>
      <c r="G130" s="188">
        <f>E130*F130</f>
        <v>0</v>
      </c>
      <c r="O130" s="182">
        <v>2</v>
      </c>
      <c r="AA130" s="154">
        <v>3</v>
      </c>
      <c r="AB130" s="154">
        <v>1</v>
      </c>
      <c r="AC130" s="154">
        <v>42200729</v>
      </c>
      <c r="AZ130" s="154">
        <v>1</v>
      </c>
      <c r="BA130" s="154">
        <f>IF(AZ130=1,G130,0)</f>
        <v>0</v>
      </c>
      <c r="BB130" s="154">
        <f>IF(AZ130=2,G130,0)</f>
        <v>0</v>
      </c>
      <c r="BC130" s="154">
        <f>IF(AZ130=3,G130,0)</f>
        <v>0</v>
      </c>
      <c r="BD130" s="154">
        <f>IF(AZ130=4,G130,0)</f>
        <v>0</v>
      </c>
      <c r="BE130" s="154">
        <f>IF(AZ130=5,G130,0)</f>
        <v>0</v>
      </c>
      <c r="CA130" s="182">
        <v>3</v>
      </c>
      <c r="CB130" s="182">
        <v>1</v>
      </c>
      <c r="CZ130" s="154">
        <v>0</v>
      </c>
    </row>
    <row r="131" spans="1:104" ht="12.75">
      <c r="A131" s="183">
        <v>114</v>
      </c>
      <c r="B131" s="184" t="s">
        <v>338</v>
      </c>
      <c r="C131" s="185" t="s">
        <v>339</v>
      </c>
      <c r="D131" s="186" t="s">
        <v>218</v>
      </c>
      <c r="E131" s="187">
        <v>6</v>
      </c>
      <c r="F131" s="187">
        <v>0</v>
      </c>
      <c r="G131" s="188">
        <f>E131*F131</f>
        <v>0</v>
      </c>
      <c r="O131" s="182">
        <v>2</v>
      </c>
      <c r="AA131" s="154">
        <v>3</v>
      </c>
      <c r="AB131" s="154">
        <v>1</v>
      </c>
      <c r="AC131" s="154">
        <v>42200750</v>
      </c>
      <c r="AZ131" s="154">
        <v>1</v>
      </c>
      <c r="BA131" s="154">
        <f>IF(AZ131=1,G131,0)</f>
        <v>0</v>
      </c>
      <c r="BB131" s="154">
        <f>IF(AZ131=2,G131,0)</f>
        <v>0</v>
      </c>
      <c r="BC131" s="154">
        <f>IF(AZ131=3,G131,0)</f>
        <v>0</v>
      </c>
      <c r="BD131" s="154">
        <f>IF(AZ131=4,G131,0)</f>
        <v>0</v>
      </c>
      <c r="BE131" s="154">
        <f>IF(AZ131=5,G131,0)</f>
        <v>0</v>
      </c>
      <c r="CA131" s="182">
        <v>3</v>
      </c>
      <c r="CB131" s="182">
        <v>1</v>
      </c>
      <c r="CZ131" s="154">
        <v>0</v>
      </c>
    </row>
    <row r="132" spans="1:104" ht="12.75">
      <c r="A132" s="183">
        <v>115</v>
      </c>
      <c r="B132" s="184" t="s">
        <v>340</v>
      </c>
      <c r="C132" s="185" t="s">
        <v>341</v>
      </c>
      <c r="D132" s="186" t="s">
        <v>218</v>
      </c>
      <c r="E132" s="187">
        <v>1.01</v>
      </c>
      <c r="F132" s="187">
        <v>0</v>
      </c>
      <c r="G132" s="188">
        <f>E132*F132</f>
        <v>0</v>
      </c>
      <c r="O132" s="182">
        <v>2</v>
      </c>
      <c r="AA132" s="154">
        <v>3</v>
      </c>
      <c r="AB132" s="154">
        <v>1</v>
      </c>
      <c r="AC132" s="154">
        <v>42228305</v>
      </c>
      <c r="AZ132" s="154">
        <v>1</v>
      </c>
      <c r="BA132" s="154">
        <f>IF(AZ132=1,G132,0)</f>
        <v>0</v>
      </c>
      <c r="BB132" s="154">
        <f>IF(AZ132=2,G132,0)</f>
        <v>0</v>
      </c>
      <c r="BC132" s="154">
        <f>IF(AZ132=3,G132,0)</f>
        <v>0</v>
      </c>
      <c r="BD132" s="154">
        <f>IF(AZ132=4,G132,0)</f>
        <v>0</v>
      </c>
      <c r="BE132" s="154">
        <f>IF(AZ132=5,G132,0)</f>
        <v>0</v>
      </c>
      <c r="CA132" s="182">
        <v>3</v>
      </c>
      <c r="CB132" s="182">
        <v>1</v>
      </c>
      <c r="CZ132" s="154">
        <v>0</v>
      </c>
    </row>
    <row r="133" spans="1:104" ht="12.75">
      <c r="A133" s="183">
        <v>116</v>
      </c>
      <c r="B133" s="184" t="s">
        <v>342</v>
      </c>
      <c r="C133" s="185" t="s">
        <v>343</v>
      </c>
      <c r="D133" s="186" t="s">
        <v>218</v>
      </c>
      <c r="E133" s="187">
        <v>6.06</v>
      </c>
      <c r="F133" s="187">
        <v>0</v>
      </c>
      <c r="G133" s="188">
        <f>E133*F133</f>
        <v>0</v>
      </c>
      <c r="O133" s="182">
        <v>2</v>
      </c>
      <c r="AA133" s="154">
        <v>3</v>
      </c>
      <c r="AB133" s="154">
        <v>1</v>
      </c>
      <c r="AC133" s="154">
        <v>42228310</v>
      </c>
      <c r="AZ133" s="154">
        <v>1</v>
      </c>
      <c r="BA133" s="154">
        <f>IF(AZ133=1,G133,0)</f>
        <v>0</v>
      </c>
      <c r="BB133" s="154">
        <f>IF(AZ133=2,G133,0)</f>
        <v>0</v>
      </c>
      <c r="BC133" s="154">
        <f>IF(AZ133=3,G133,0)</f>
        <v>0</v>
      </c>
      <c r="BD133" s="154">
        <f>IF(AZ133=4,G133,0)</f>
        <v>0</v>
      </c>
      <c r="BE133" s="154">
        <f>IF(AZ133=5,G133,0)</f>
        <v>0</v>
      </c>
      <c r="CA133" s="182">
        <v>3</v>
      </c>
      <c r="CB133" s="182">
        <v>1</v>
      </c>
      <c r="CZ133" s="154">
        <v>0</v>
      </c>
    </row>
    <row r="134" spans="1:104" ht="12.75">
      <c r="A134" s="183">
        <v>117</v>
      </c>
      <c r="B134" s="184" t="s">
        <v>344</v>
      </c>
      <c r="C134" s="185" t="s">
        <v>345</v>
      </c>
      <c r="D134" s="186" t="s">
        <v>218</v>
      </c>
      <c r="E134" s="187">
        <v>4.04</v>
      </c>
      <c r="F134" s="187">
        <v>0</v>
      </c>
      <c r="G134" s="188">
        <f>E134*F134</f>
        <v>0</v>
      </c>
      <c r="O134" s="182">
        <v>2</v>
      </c>
      <c r="AA134" s="154">
        <v>3</v>
      </c>
      <c r="AB134" s="154">
        <v>1</v>
      </c>
      <c r="AC134" s="154">
        <v>42228312</v>
      </c>
      <c r="AZ134" s="154">
        <v>1</v>
      </c>
      <c r="BA134" s="154">
        <f>IF(AZ134=1,G134,0)</f>
        <v>0</v>
      </c>
      <c r="BB134" s="154">
        <f>IF(AZ134=2,G134,0)</f>
        <v>0</v>
      </c>
      <c r="BC134" s="154">
        <f>IF(AZ134=3,G134,0)</f>
        <v>0</v>
      </c>
      <c r="BD134" s="154">
        <f>IF(AZ134=4,G134,0)</f>
        <v>0</v>
      </c>
      <c r="BE134" s="154">
        <f>IF(AZ134=5,G134,0)</f>
        <v>0</v>
      </c>
      <c r="CA134" s="182">
        <v>3</v>
      </c>
      <c r="CB134" s="182">
        <v>1</v>
      </c>
      <c r="CZ134" s="154">
        <v>0</v>
      </c>
    </row>
    <row r="135" spans="1:104" ht="12.75">
      <c r="A135" s="183">
        <v>118</v>
      </c>
      <c r="B135" s="184" t="s">
        <v>346</v>
      </c>
      <c r="C135" s="185" t="s">
        <v>347</v>
      </c>
      <c r="D135" s="186" t="s">
        <v>218</v>
      </c>
      <c r="E135" s="187">
        <v>2.02</v>
      </c>
      <c r="F135" s="187">
        <v>0</v>
      </c>
      <c r="G135" s="188">
        <f>E135*F135</f>
        <v>0</v>
      </c>
      <c r="O135" s="182">
        <v>2</v>
      </c>
      <c r="AA135" s="154">
        <v>3</v>
      </c>
      <c r="AB135" s="154">
        <v>1</v>
      </c>
      <c r="AC135" s="154">
        <v>42273605</v>
      </c>
      <c r="AZ135" s="154">
        <v>1</v>
      </c>
      <c r="BA135" s="154">
        <f>IF(AZ135=1,G135,0)</f>
        <v>0</v>
      </c>
      <c r="BB135" s="154">
        <f>IF(AZ135=2,G135,0)</f>
        <v>0</v>
      </c>
      <c r="BC135" s="154">
        <f>IF(AZ135=3,G135,0)</f>
        <v>0</v>
      </c>
      <c r="BD135" s="154">
        <f>IF(AZ135=4,G135,0)</f>
        <v>0</v>
      </c>
      <c r="BE135" s="154">
        <f>IF(AZ135=5,G135,0)</f>
        <v>0</v>
      </c>
      <c r="CA135" s="182">
        <v>3</v>
      </c>
      <c r="CB135" s="182">
        <v>1</v>
      </c>
      <c r="CZ135" s="154">
        <v>0</v>
      </c>
    </row>
    <row r="136" spans="1:104" ht="12.75">
      <c r="A136" s="183">
        <v>119</v>
      </c>
      <c r="B136" s="184" t="s">
        <v>348</v>
      </c>
      <c r="C136" s="185" t="s">
        <v>349</v>
      </c>
      <c r="D136" s="186" t="s">
        <v>218</v>
      </c>
      <c r="E136" s="187">
        <v>1.01</v>
      </c>
      <c r="F136" s="187">
        <v>0</v>
      </c>
      <c r="G136" s="188">
        <f>E136*F136</f>
        <v>0</v>
      </c>
      <c r="O136" s="182">
        <v>2</v>
      </c>
      <c r="AA136" s="154">
        <v>3</v>
      </c>
      <c r="AB136" s="154">
        <v>1</v>
      </c>
      <c r="AC136" s="154">
        <v>42273609</v>
      </c>
      <c r="AZ136" s="154">
        <v>1</v>
      </c>
      <c r="BA136" s="154">
        <f>IF(AZ136=1,G136,0)</f>
        <v>0</v>
      </c>
      <c r="BB136" s="154">
        <f>IF(AZ136=2,G136,0)</f>
        <v>0</v>
      </c>
      <c r="BC136" s="154">
        <f>IF(AZ136=3,G136,0)</f>
        <v>0</v>
      </c>
      <c r="BD136" s="154">
        <f>IF(AZ136=4,G136,0)</f>
        <v>0</v>
      </c>
      <c r="BE136" s="154">
        <f>IF(AZ136=5,G136,0)</f>
        <v>0</v>
      </c>
      <c r="CA136" s="182">
        <v>3</v>
      </c>
      <c r="CB136" s="182">
        <v>1</v>
      </c>
      <c r="CZ136" s="154">
        <v>0</v>
      </c>
    </row>
    <row r="137" spans="1:104" ht="12.75">
      <c r="A137" s="183">
        <v>120</v>
      </c>
      <c r="B137" s="184" t="s">
        <v>350</v>
      </c>
      <c r="C137" s="185" t="s">
        <v>351</v>
      </c>
      <c r="D137" s="186" t="s">
        <v>218</v>
      </c>
      <c r="E137" s="187">
        <v>1.01</v>
      </c>
      <c r="F137" s="187">
        <v>0</v>
      </c>
      <c r="G137" s="188">
        <f>E137*F137</f>
        <v>0</v>
      </c>
      <c r="O137" s="182">
        <v>2</v>
      </c>
      <c r="AA137" s="154">
        <v>3</v>
      </c>
      <c r="AB137" s="154">
        <v>1</v>
      </c>
      <c r="AC137" s="154">
        <v>42273860</v>
      </c>
      <c r="AZ137" s="154">
        <v>1</v>
      </c>
      <c r="BA137" s="154">
        <f>IF(AZ137=1,G137,0)</f>
        <v>0</v>
      </c>
      <c r="BB137" s="154">
        <f>IF(AZ137=2,G137,0)</f>
        <v>0</v>
      </c>
      <c r="BC137" s="154">
        <f>IF(AZ137=3,G137,0)</f>
        <v>0</v>
      </c>
      <c r="BD137" s="154">
        <f>IF(AZ137=4,G137,0)</f>
        <v>0</v>
      </c>
      <c r="BE137" s="154">
        <f>IF(AZ137=5,G137,0)</f>
        <v>0</v>
      </c>
      <c r="CA137" s="182">
        <v>3</v>
      </c>
      <c r="CB137" s="182">
        <v>1</v>
      </c>
      <c r="CZ137" s="154">
        <v>0</v>
      </c>
    </row>
    <row r="138" spans="1:104" ht="12.75">
      <c r="A138" s="183">
        <v>121</v>
      </c>
      <c r="B138" s="184" t="s">
        <v>352</v>
      </c>
      <c r="C138" s="185" t="s">
        <v>353</v>
      </c>
      <c r="D138" s="186" t="s">
        <v>218</v>
      </c>
      <c r="E138" s="187">
        <v>1.01</v>
      </c>
      <c r="F138" s="187">
        <v>0</v>
      </c>
      <c r="G138" s="188">
        <f>E138*F138</f>
        <v>0</v>
      </c>
      <c r="O138" s="182">
        <v>2</v>
      </c>
      <c r="AA138" s="154">
        <v>3</v>
      </c>
      <c r="AB138" s="154">
        <v>1</v>
      </c>
      <c r="AC138" s="154">
        <v>42273862</v>
      </c>
      <c r="AZ138" s="154">
        <v>1</v>
      </c>
      <c r="BA138" s="154">
        <f>IF(AZ138=1,G138,0)</f>
        <v>0</v>
      </c>
      <c r="BB138" s="154">
        <f>IF(AZ138=2,G138,0)</f>
        <v>0</v>
      </c>
      <c r="BC138" s="154">
        <f>IF(AZ138=3,G138,0)</f>
        <v>0</v>
      </c>
      <c r="BD138" s="154">
        <f>IF(AZ138=4,G138,0)</f>
        <v>0</v>
      </c>
      <c r="BE138" s="154">
        <f>IF(AZ138=5,G138,0)</f>
        <v>0</v>
      </c>
      <c r="CA138" s="182">
        <v>3</v>
      </c>
      <c r="CB138" s="182">
        <v>1</v>
      </c>
      <c r="CZ138" s="154">
        <v>0</v>
      </c>
    </row>
    <row r="139" spans="1:104" ht="12.75">
      <c r="A139" s="183">
        <v>122</v>
      </c>
      <c r="B139" s="184" t="s">
        <v>354</v>
      </c>
      <c r="C139" s="185" t="s">
        <v>355</v>
      </c>
      <c r="D139" s="186" t="s">
        <v>218</v>
      </c>
      <c r="E139" s="187">
        <v>1.01</v>
      </c>
      <c r="F139" s="187">
        <v>0</v>
      </c>
      <c r="G139" s="188">
        <f>E139*F139</f>
        <v>0</v>
      </c>
      <c r="O139" s="182">
        <v>2</v>
      </c>
      <c r="AA139" s="154">
        <v>3</v>
      </c>
      <c r="AB139" s="154">
        <v>1</v>
      </c>
      <c r="AC139" s="154">
        <v>42284552</v>
      </c>
      <c r="AZ139" s="154">
        <v>1</v>
      </c>
      <c r="BA139" s="154">
        <f>IF(AZ139=1,G139,0)</f>
        <v>0</v>
      </c>
      <c r="BB139" s="154">
        <f>IF(AZ139=2,G139,0)</f>
        <v>0</v>
      </c>
      <c r="BC139" s="154">
        <f>IF(AZ139=3,G139,0)</f>
        <v>0</v>
      </c>
      <c r="BD139" s="154">
        <f>IF(AZ139=4,G139,0)</f>
        <v>0</v>
      </c>
      <c r="BE139" s="154">
        <f>IF(AZ139=5,G139,0)</f>
        <v>0</v>
      </c>
      <c r="CA139" s="182">
        <v>3</v>
      </c>
      <c r="CB139" s="182">
        <v>1</v>
      </c>
      <c r="CZ139" s="154">
        <v>0</v>
      </c>
    </row>
    <row r="140" spans="1:104" ht="12.75">
      <c r="A140" s="183">
        <v>123</v>
      </c>
      <c r="B140" s="184" t="s">
        <v>356</v>
      </c>
      <c r="C140" s="185" t="s">
        <v>357</v>
      </c>
      <c r="D140" s="186" t="s">
        <v>218</v>
      </c>
      <c r="E140" s="187">
        <v>1.01</v>
      </c>
      <c r="F140" s="187">
        <v>0</v>
      </c>
      <c r="G140" s="188">
        <f>E140*F140</f>
        <v>0</v>
      </c>
      <c r="O140" s="182">
        <v>2</v>
      </c>
      <c r="AA140" s="154">
        <v>3</v>
      </c>
      <c r="AB140" s="154">
        <v>1</v>
      </c>
      <c r="AC140" s="154">
        <v>42284553</v>
      </c>
      <c r="AZ140" s="154">
        <v>1</v>
      </c>
      <c r="BA140" s="154">
        <f>IF(AZ140=1,G140,0)</f>
        <v>0</v>
      </c>
      <c r="BB140" s="154">
        <f>IF(AZ140=2,G140,0)</f>
        <v>0</v>
      </c>
      <c r="BC140" s="154">
        <f>IF(AZ140=3,G140,0)</f>
        <v>0</v>
      </c>
      <c r="BD140" s="154">
        <f>IF(AZ140=4,G140,0)</f>
        <v>0</v>
      </c>
      <c r="BE140" s="154">
        <f>IF(AZ140=5,G140,0)</f>
        <v>0</v>
      </c>
      <c r="CA140" s="182">
        <v>3</v>
      </c>
      <c r="CB140" s="182">
        <v>1</v>
      </c>
      <c r="CZ140" s="154">
        <v>0</v>
      </c>
    </row>
    <row r="141" spans="1:104" ht="12.75">
      <c r="A141" s="183">
        <v>124</v>
      </c>
      <c r="B141" s="184" t="s">
        <v>358</v>
      </c>
      <c r="C141" s="185" t="s">
        <v>359</v>
      </c>
      <c r="D141" s="186" t="s">
        <v>218</v>
      </c>
      <c r="E141" s="187">
        <v>4.04</v>
      </c>
      <c r="F141" s="187">
        <v>0</v>
      </c>
      <c r="G141" s="188">
        <f>E141*F141</f>
        <v>0</v>
      </c>
      <c r="O141" s="182">
        <v>2</v>
      </c>
      <c r="AA141" s="154">
        <v>3</v>
      </c>
      <c r="AB141" s="154">
        <v>1</v>
      </c>
      <c r="AC141" s="154">
        <v>42291023</v>
      </c>
      <c r="AZ141" s="154">
        <v>1</v>
      </c>
      <c r="BA141" s="154">
        <f>IF(AZ141=1,G141,0)</f>
        <v>0</v>
      </c>
      <c r="BB141" s="154">
        <f>IF(AZ141=2,G141,0)</f>
        <v>0</v>
      </c>
      <c r="BC141" s="154">
        <f>IF(AZ141=3,G141,0)</f>
        <v>0</v>
      </c>
      <c r="BD141" s="154">
        <f>IF(AZ141=4,G141,0)</f>
        <v>0</v>
      </c>
      <c r="BE141" s="154">
        <f>IF(AZ141=5,G141,0)</f>
        <v>0</v>
      </c>
      <c r="CA141" s="182">
        <v>3</v>
      </c>
      <c r="CB141" s="182">
        <v>1</v>
      </c>
      <c r="CZ141" s="154">
        <v>0</v>
      </c>
    </row>
    <row r="142" spans="1:104" ht="12.75">
      <c r="A142" s="183">
        <v>125</v>
      </c>
      <c r="B142" s="184" t="s">
        <v>360</v>
      </c>
      <c r="C142" s="185" t="s">
        <v>361</v>
      </c>
      <c r="D142" s="186" t="s">
        <v>218</v>
      </c>
      <c r="E142" s="187">
        <v>2.02</v>
      </c>
      <c r="F142" s="187">
        <v>0</v>
      </c>
      <c r="G142" s="188">
        <f>E142*F142</f>
        <v>0</v>
      </c>
      <c r="O142" s="182">
        <v>2</v>
      </c>
      <c r="AA142" s="154">
        <v>3</v>
      </c>
      <c r="AB142" s="154">
        <v>1</v>
      </c>
      <c r="AC142" s="154">
        <v>42291024</v>
      </c>
      <c r="AZ142" s="154">
        <v>1</v>
      </c>
      <c r="BA142" s="154">
        <f>IF(AZ142=1,G142,0)</f>
        <v>0</v>
      </c>
      <c r="BB142" s="154">
        <f>IF(AZ142=2,G142,0)</f>
        <v>0</v>
      </c>
      <c r="BC142" s="154">
        <f>IF(AZ142=3,G142,0)</f>
        <v>0</v>
      </c>
      <c r="BD142" s="154">
        <f>IF(AZ142=4,G142,0)</f>
        <v>0</v>
      </c>
      <c r="BE142" s="154">
        <f>IF(AZ142=5,G142,0)</f>
        <v>0</v>
      </c>
      <c r="CA142" s="182">
        <v>3</v>
      </c>
      <c r="CB142" s="182">
        <v>1</v>
      </c>
      <c r="CZ142" s="154">
        <v>0</v>
      </c>
    </row>
    <row r="143" spans="1:104" ht="12.75">
      <c r="A143" s="183">
        <v>126</v>
      </c>
      <c r="B143" s="184" t="s">
        <v>362</v>
      </c>
      <c r="C143" s="185" t="s">
        <v>363</v>
      </c>
      <c r="D143" s="186" t="s">
        <v>218</v>
      </c>
      <c r="E143" s="187">
        <v>2</v>
      </c>
      <c r="F143" s="187">
        <v>0</v>
      </c>
      <c r="G143" s="188">
        <f>E143*F143</f>
        <v>0</v>
      </c>
      <c r="O143" s="182">
        <v>2</v>
      </c>
      <c r="AA143" s="154">
        <v>3</v>
      </c>
      <c r="AB143" s="154">
        <v>1</v>
      </c>
      <c r="AC143" s="154">
        <v>42291452</v>
      </c>
      <c r="AZ143" s="154">
        <v>1</v>
      </c>
      <c r="BA143" s="154">
        <f>IF(AZ143=1,G143,0)</f>
        <v>0</v>
      </c>
      <c r="BB143" s="154">
        <f>IF(AZ143=2,G143,0)</f>
        <v>0</v>
      </c>
      <c r="BC143" s="154">
        <f>IF(AZ143=3,G143,0)</f>
        <v>0</v>
      </c>
      <c r="BD143" s="154">
        <f>IF(AZ143=4,G143,0)</f>
        <v>0</v>
      </c>
      <c r="BE143" s="154">
        <f>IF(AZ143=5,G143,0)</f>
        <v>0</v>
      </c>
      <c r="CA143" s="182">
        <v>3</v>
      </c>
      <c r="CB143" s="182">
        <v>1</v>
      </c>
      <c r="CZ143" s="154">
        <v>0</v>
      </c>
    </row>
    <row r="144" spans="1:104" ht="12.75">
      <c r="A144" s="183">
        <v>127</v>
      </c>
      <c r="B144" s="184" t="s">
        <v>364</v>
      </c>
      <c r="C144" s="185" t="s">
        <v>365</v>
      </c>
      <c r="D144" s="186" t="s">
        <v>218</v>
      </c>
      <c r="E144" s="187">
        <v>2.02</v>
      </c>
      <c r="F144" s="187">
        <v>0</v>
      </c>
      <c r="G144" s="188">
        <f>E144*F144</f>
        <v>0</v>
      </c>
      <c r="O144" s="182">
        <v>2</v>
      </c>
      <c r="AA144" s="154">
        <v>3</v>
      </c>
      <c r="AB144" s="154">
        <v>1</v>
      </c>
      <c r="AC144" s="154">
        <v>42293147</v>
      </c>
      <c r="AZ144" s="154">
        <v>1</v>
      </c>
      <c r="BA144" s="154">
        <f>IF(AZ144=1,G144,0)</f>
        <v>0</v>
      </c>
      <c r="BB144" s="154">
        <f>IF(AZ144=2,G144,0)</f>
        <v>0</v>
      </c>
      <c r="BC144" s="154">
        <f>IF(AZ144=3,G144,0)</f>
        <v>0</v>
      </c>
      <c r="BD144" s="154">
        <f>IF(AZ144=4,G144,0)</f>
        <v>0</v>
      </c>
      <c r="BE144" s="154">
        <f>IF(AZ144=5,G144,0)</f>
        <v>0</v>
      </c>
      <c r="CA144" s="182">
        <v>3</v>
      </c>
      <c r="CB144" s="182">
        <v>1</v>
      </c>
      <c r="CZ144" s="154">
        <v>0</v>
      </c>
    </row>
    <row r="145" spans="1:104" ht="12.75">
      <c r="A145" s="183">
        <v>128</v>
      </c>
      <c r="B145" s="184" t="s">
        <v>366</v>
      </c>
      <c r="C145" s="185" t="s">
        <v>367</v>
      </c>
      <c r="D145" s="186" t="s">
        <v>218</v>
      </c>
      <c r="E145" s="187">
        <v>2.02</v>
      </c>
      <c r="F145" s="187">
        <v>0</v>
      </c>
      <c r="G145" s="188">
        <f>E145*F145</f>
        <v>0</v>
      </c>
      <c r="O145" s="182">
        <v>2</v>
      </c>
      <c r="AA145" s="154">
        <v>3</v>
      </c>
      <c r="AB145" s="154">
        <v>1</v>
      </c>
      <c r="AC145" s="154">
        <v>42293148</v>
      </c>
      <c r="AZ145" s="154">
        <v>1</v>
      </c>
      <c r="BA145" s="154">
        <f>IF(AZ145=1,G145,0)</f>
        <v>0</v>
      </c>
      <c r="BB145" s="154">
        <f>IF(AZ145=2,G145,0)</f>
        <v>0</v>
      </c>
      <c r="BC145" s="154">
        <f>IF(AZ145=3,G145,0)</f>
        <v>0</v>
      </c>
      <c r="BD145" s="154">
        <f>IF(AZ145=4,G145,0)</f>
        <v>0</v>
      </c>
      <c r="BE145" s="154">
        <f>IF(AZ145=5,G145,0)</f>
        <v>0</v>
      </c>
      <c r="CA145" s="182">
        <v>3</v>
      </c>
      <c r="CB145" s="182">
        <v>1</v>
      </c>
      <c r="CZ145" s="154">
        <v>0</v>
      </c>
    </row>
    <row r="146" spans="1:104" ht="12.75">
      <c r="A146" s="183">
        <v>129</v>
      </c>
      <c r="B146" s="184" t="s">
        <v>368</v>
      </c>
      <c r="C146" s="185" t="s">
        <v>369</v>
      </c>
      <c r="D146" s="186" t="s">
        <v>218</v>
      </c>
      <c r="E146" s="187">
        <v>1.01</v>
      </c>
      <c r="F146" s="187">
        <v>0</v>
      </c>
      <c r="G146" s="188">
        <f>E146*F146</f>
        <v>0</v>
      </c>
      <c r="O146" s="182">
        <v>2</v>
      </c>
      <c r="AA146" s="154">
        <v>3</v>
      </c>
      <c r="AB146" s="154">
        <v>1</v>
      </c>
      <c r="AC146" s="154">
        <v>55252109</v>
      </c>
      <c r="AZ146" s="154">
        <v>1</v>
      </c>
      <c r="BA146" s="154">
        <f>IF(AZ146=1,G146,0)</f>
        <v>0</v>
      </c>
      <c r="BB146" s="154">
        <f>IF(AZ146=2,G146,0)</f>
        <v>0</v>
      </c>
      <c r="BC146" s="154">
        <f>IF(AZ146=3,G146,0)</f>
        <v>0</v>
      </c>
      <c r="BD146" s="154">
        <f>IF(AZ146=4,G146,0)</f>
        <v>0</v>
      </c>
      <c r="BE146" s="154">
        <f>IF(AZ146=5,G146,0)</f>
        <v>0</v>
      </c>
      <c r="CA146" s="182">
        <v>3</v>
      </c>
      <c r="CB146" s="182">
        <v>1</v>
      </c>
      <c r="CZ146" s="154">
        <v>0</v>
      </c>
    </row>
    <row r="147" spans="1:104" ht="12.75">
      <c r="A147" s="183">
        <v>130</v>
      </c>
      <c r="B147" s="184" t="s">
        <v>370</v>
      </c>
      <c r="C147" s="185" t="s">
        <v>371</v>
      </c>
      <c r="D147" s="186" t="s">
        <v>218</v>
      </c>
      <c r="E147" s="187">
        <v>2.02</v>
      </c>
      <c r="F147" s="187">
        <v>0</v>
      </c>
      <c r="G147" s="188">
        <f>E147*F147</f>
        <v>0</v>
      </c>
      <c r="O147" s="182">
        <v>2</v>
      </c>
      <c r="AA147" s="154">
        <v>3</v>
      </c>
      <c r="AB147" s="154">
        <v>1</v>
      </c>
      <c r="AC147" s="154">
        <v>55252114</v>
      </c>
      <c r="AZ147" s="154">
        <v>1</v>
      </c>
      <c r="BA147" s="154">
        <f>IF(AZ147=1,G147,0)</f>
        <v>0</v>
      </c>
      <c r="BB147" s="154">
        <f>IF(AZ147=2,G147,0)</f>
        <v>0</v>
      </c>
      <c r="BC147" s="154">
        <f>IF(AZ147=3,G147,0)</f>
        <v>0</v>
      </c>
      <c r="BD147" s="154">
        <f>IF(AZ147=4,G147,0)</f>
        <v>0</v>
      </c>
      <c r="BE147" s="154">
        <f>IF(AZ147=5,G147,0)</f>
        <v>0</v>
      </c>
      <c r="CA147" s="182">
        <v>3</v>
      </c>
      <c r="CB147" s="182">
        <v>1</v>
      </c>
      <c r="CZ147" s="154">
        <v>0</v>
      </c>
    </row>
    <row r="148" spans="1:104" ht="12.75">
      <c r="A148" s="183">
        <v>131</v>
      </c>
      <c r="B148" s="184" t="s">
        <v>372</v>
      </c>
      <c r="C148" s="185" t="s">
        <v>373</v>
      </c>
      <c r="D148" s="186" t="s">
        <v>218</v>
      </c>
      <c r="E148" s="187">
        <v>1.01</v>
      </c>
      <c r="F148" s="187">
        <v>0</v>
      </c>
      <c r="G148" s="188">
        <f>E148*F148</f>
        <v>0</v>
      </c>
      <c r="O148" s="182">
        <v>2</v>
      </c>
      <c r="AA148" s="154">
        <v>3</v>
      </c>
      <c r="AB148" s="154">
        <v>1</v>
      </c>
      <c r="AC148" s="154">
        <v>55252130</v>
      </c>
      <c r="AZ148" s="154">
        <v>1</v>
      </c>
      <c r="BA148" s="154">
        <f>IF(AZ148=1,G148,0)</f>
        <v>0</v>
      </c>
      <c r="BB148" s="154">
        <f>IF(AZ148=2,G148,0)</f>
        <v>0</v>
      </c>
      <c r="BC148" s="154">
        <f>IF(AZ148=3,G148,0)</f>
        <v>0</v>
      </c>
      <c r="BD148" s="154">
        <f>IF(AZ148=4,G148,0)</f>
        <v>0</v>
      </c>
      <c r="BE148" s="154">
        <f>IF(AZ148=5,G148,0)</f>
        <v>0</v>
      </c>
      <c r="CA148" s="182">
        <v>3</v>
      </c>
      <c r="CB148" s="182">
        <v>1</v>
      </c>
      <c r="CZ148" s="154">
        <v>0</v>
      </c>
    </row>
    <row r="149" spans="1:104" ht="12.75">
      <c r="A149" s="183">
        <v>132</v>
      </c>
      <c r="B149" s="184" t="s">
        <v>374</v>
      </c>
      <c r="C149" s="185" t="s">
        <v>375</v>
      </c>
      <c r="D149" s="186" t="s">
        <v>218</v>
      </c>
      <c r="E149" s="187">
        <v>2.02</v>
      </c>
      <c r="F149" s="187">
        <v>0</v>
      </c>
      <c r="G149" s="188">
        <f>E149*F149</f>
        <v>0</v>
      </c>
      <c r="O149" s="182">
        <v>2</v>
      </c>
      <c r="AA149" s="154">
        <v>3</v>
      </c>
      <c r="AB149" s="154">
        <v>1</v>
      </c>
      <c r="AC149" s="154">
        <v>55252170</v>
      </c>
      <c r="AZ149" s="154">
        <v>1</v>
      </c>
      <c r="BA149" s="154">
        <f>IF(AZ149=1,G149,0)</f>
        <v>0</v>
      </c>
      <c r="BB149" s="154">
        <f>IF(AZ149=2,G149,0)</f>
        <v>0</v>
      </c>
      <c r="BC149" s="154">
        <f>IF(AZ149=3,G149,0)</f>
        <v>0</v>
      </c>
      <c r="BD149" s="154">
        <f>IF(AZ149=4,G149,0)</f>
        <v>0</v>
      </c>
      <c r="BE149" s="154">
        <f>IF(AZ149=5,G149,0)</f>
        <v>0</v>
      </c>
      <c r="CA149" s="182">
        <v>3</v>
      </c>
      <c r="CB149" s="182">
        <v>1</v>
      </c>
      <c r="CZ149" s="154">
        <v>0</v>
      </c>
    </row>
    <row r="150" spans="1:104" ht="12.75">
      <c r="A150" s="183">
        <v>133</v>
      </c>
      <c r="B150" s="184" t="s">
        <v>376</v>
      </c>
      <c r="C150" s="185" t="s">
        <v>377</v>
      </c>
      <c r="D150" s="186" t="s">
        <v>218</v>
      </c>
      <c r="E150" s="187">
        <v>1.01</v>
      </c>
      <c r="F150" s="187">
        <v>0</v>
      </c>
      <c r="G150" s="188">
        <f>E150*F150</f>
        <v>0</v>
      </c>
      <c r="O150" s="182">
        <v>2</v>
      </c>
      <c r="AA150" s="154">
        <v>3</v>
      </c>
      <c r="AB150" s="154">
        <v>1</v>
      </c>
      <c r="AC150" s="154">
        <v>55254900</v>
      </c>
      <c r="AZ150" s="154">
        <v>1</v>
      </c>
      <c r="BA150" s="154">
        <f>IF(AZ150=1,G150,0)</f>
        <v>0</v>
      </c>
      <c r="BB150" s="154">
        <f>IF(AZ150=2,G150,0)</f>
        <v>0</v>
      </c>
      <c r="BC150" s="154">
        <f>IF(AZ150=3,G150,0)</f>
        <v>0</v>
      </c>
      <c r="BD150" s="154">
        <f>IF(AZ150=4,G150,0)</f>
        <v>0</v>
      </c>
      <c r="BE150" s="154">
        <f>IF(AZ150=5,G150,0)</f>
        <v>0</v>
      </c>
      <c r="CA150" s="182">
        <v>3</v>
      </c>
      <c r="CB150" s="182">
        <v>1</v>
      </c>
      <c r="CZ150" s="154">
        <v>0</v>
      </c>
    </row>
    <row r="151" spans="1:104" ht="12.75">
      <c r="A151" s="183">
        <v>134</v>
      </c>
      <c r="B151" s="184" t="s">
        <v>378</v>
      </c>
      <c r="C151" s="185" t="s">
        <v>379</v>
      </c>
      <c r="D151" s="186" t="s">
        <v>218</v>
      </c>
      <c r="E151" s="187">
        <v>2.02</v>
      </c>
      <c r="F151" s="187">
        <v>0</v>
      </c>
      <c r="G151" s="188">
        <f>E151*F151</f>
        <v>0</v>
      </c>
      <c r="O151" s="182">
        <v>2</v>
      </c>
      <c r="AA151" s="154">
        <v>3</v>
      </c>
      <c r="AB151" s="154">
        <v>1</v>
      </c>
      <c r="AC151" s="154">
        <v>55254902</v>
      </c>
      <c r="AZ151" s="154">
        <v>1</v>
      </c>
      <c r="BA151" s="154">
        <f>IF(AZ151=1,G151,0)</f>
        <v>0</v>
      </c>
      <c r="BB151" s="154">
        <f>IF(AZ151=2,G151,0)</f>
        <v>0</v>
      </c>
      <c r="BC151" s="154">
        <f>IF(AZ151=3,G151,0)</f>
        <v>0</v>
      </c>
      <c r="BD151" s="154">
        <f>IF(AZ151=4,G151,0)</f>
        <v>0</v>
      </c>
      <c r="BE151" s="154">
        <f>IF(AZ151=5,G151,0)</f>
        <v>0</v>
      </c>
      <c r="CA151" s="182">
        <v>3</v>
      </c>
      <c r="CB151" s="182">
        <v>1</v>
      </c>
      <c r="CZ151" s="154">
        <v>0</v>
      </c>
    </row>
    <row r="152" spans="1:104" ht="12.75">
      <c r="A152" s="183">
        <v>135</v>
      </c>
      <c r="B152" s="184" t="s">
        <v>380</v>
      </c>
      <c r="C152" s="185" t="s">
        <v>381</v>
      </c>
      <c r="D152" s="186" t="s">
        <v>218</v>
      </c>
      <c r="E152" s="187">
        <v>2.02</v>
      </c>
      <c r="F152" s="187">
        <v>0</v>
      </c>
      <c r="G152" s="188">
        <f>E152*F152</f>
        <v>0</v>
      </c>
      <c r="O152" s="182">
        <v>2</v>
      </c>
      <c r="AA152" s="154">
        <v>3</v>
      </c>
      <c r="AB152" s="154">
        <v>1</v>
      </c>
      <c r="AC152" s="154">
        <v>55254903</v>
      </c>
      <c r="AZ152" s="154">
        <v>1</v>
      </c>
      <c r="BA152" s="154">
        <f>IF(AZ152=1,G152,0)</f>
        <v>0</v>
      </c>
      <c r="BB152" s="154">
        <f>IF(AZ152=2,G152,0)</f>
        <v>0</v>
      </c>
      <c r="BC152" s="154">
        <f>IF(AZ152=3,G152,0)</f>
        <v>0</v>
      </c>
      <c r="BD152" s="154">
        <f>IF(AZ152=4,G152,0)</f>
        <v>0</v>
      </c>
      <c r="BE152" s="154">
        <f>IF(AZ152=5,G152,0)</f>
        <v>0</v>
      </c>
      <c r="CA152" s="182">
        <v>3</v>
      </c>
      <c r="CB152" s="182">
        <v>1</v>
      </c>
      <c r="CZ152" s="154">
        <v>0</v>
      </c>
    </row>
    <row r="153" spans="1:104" ht="12.75">
      <c r="A153" s="183">
        <v>136</v>
      </c>
      <c r="B153" s="184" t="s">
        <v>382</v>
      </c>
      <c r="C153" s="185" t="s">
        <v>383</v>
      </c>
      <c r="D153" s="186" t="s">
        <v>218</v>
      </c>
      <c r="E153" s="187">
        <v>3.03</v>
      </c>
      <c r="F153" s="187">
        <v>0</v>
      </c>
      <c r="G153" s="188">
        <f>E153*F153</f>
        <v>0</v>
      </c>
      <c r="O153" s="182">
        <v>2</v>
      </c>
      <c r="AA153" s="154">
        <v>3</v>
      </c>
      <c r="AB153" s="154">
        <v>1</v>
      </c>
      <c r="AC153" s="154">
        <v>55255310</v>
      </c>
      <c r="AZ153" s="154">
        <v>1</v>
      </c>
      <c r="BA153" s="154">
        <f>IF(AZ153=1,G153,0)</f>
        <v>0</v>
      </c>
      <c r="BB153" s="154">
        <f>IF(AZ153=2,G153,0)</f>
        <v>0</v>
      </c>
      <c r="BC153" s="154">
        <f>IF(AZ153=3,G153,0)</f>
        <v>0</v>
      </c>
      <c r="BD153" s="154">
        <f>IF(AZ153=4,G153,0)</f>
        <v>0</v>
      </c>
      <c r="BE153" s="154">
        <f>IF(AZ153=5,G153,0)</f>
        <v>0</v>
      </c>
      <c r="CA153" s="182">
        <v>3</v>
      </c>
      <c r="CB153" s="182">
        <v>1</v>
      </c>
      <c r="CZ153" s="154">
        <v>0</v>
      </c>
    </row>
    <row r="154" spans="1:104" ht="12.75">
      <c r="A154" s="183">
        <v>137</v>
      </c>
      <c r="B154" s="184" t="s">
        <v>384</v>
      </c>
      <c r="C154" s="185" t="s">
        <v>385</v>
      </c>
      <c r="D154" s="186" t="s">
        <v>218</v>
      </c>
      <c r="E154" s="187">
        <v>3.03</v>
      </c>
      <c r="F154" s="187">
        <v>0</v>
      </c>
      <c r="G154" s="188">
        <f>E154*F154</f>
        <v>0</v>
      </c>
      <c r="O154" s="182">
        <v>2</v>
      </c>
      <c r="AA154" s="154">
        <v>3</v>
      </c>
      <c r="AB154" s="154">
        <v>1</v>
      </c>
      <c r="AC154" s="154">
        <v>55255314</v>
      </c>
      <c r="AZ154" s="154">
        <v>1</v>
      </c>
      <c r="BA154" s="154">
        <f>IF(AZ154=1,G154,0)</f>
        <v>0</v>
      </c>
      <c r="BB154" s="154">
        <f>IF(AZ154=2,G154,0)</f>
        <v>0</v>
      </c>
      <c r="BC154" s="154">
        <f>IF(AZ154=3,G154,0)</f>
        <v>0</v>
      </c>
      <c r="BD154" s="154">
        <f>IF(AZ154=4,G154,0)</f>
        <v>0</v>
      </c>
      <c r="BE154" s="154">
        <f>IF(AZ154=5,G154,0)</f>
        <v>0</v>
      </c>
      <c r="CA154" s="182">
        <v>3</v>
      </c>
      <c r="CB154" s="182">
        <v>1</v>
      </c>
      <c r="CZ154" s="154">
        <v>0</v>
      </c>
    </row>
    <row r="155" spans="1:104" ht="12.75">
      <c r="A155" s="183">
        <v>138</v>
      </c>
      <c r="B155" s="184" t="s">
        <v>386</v>
      </c>
      <c r="C155" s="185" t="s">
        <v>387</v>
      </c>
      <c r="D155" s="186" t="s">
        <v>218</v>
      </c>
      <c r="E155" s="187">
        <v>1.01</v>
      </c>
      <c r="F155" s="187">
        <v>0</v>
      </c>
      <c r="G155" s="188">
        <f>E155*F155</f>
        <v>0</v>
      </c>
      <c r="O155" s="182">
        <v>2</v>
      </c>
      <c r="AA155" s="154">
        <v>3</v>
      </c>
      <c r="AB155" s="154">
        <v>1</v>
      </c>
      <c r="AC155" s="154">
        <v>55255512</v>
      </c>
      <c r="AZ155" s="154">
        <v>1</v>
      </c>
      <c r="BA155" s="154">
        <f>IF(AZ155=1,G155,0)</f>
        <v>0</v>
      </c>
      <c r="BB155" s="154">
        <f>IF(AZ155=2,G155,0)</f>
        <v>0</v>
      </c>
      <c r="BC155" s="154">
        <f>IF(AZ155=3,G155,0)</f>
        <v>0</v>
      </c>
      <c r="BD155" s="154">
        <f>IF(AZ155=4,G155,0)</f>
        <v>0</v>
      </c>
      <c r="BE155" s="154">
        <f>IF(AZ155=5,G155,0)</f>
        <v>0</v>
      </c>
      <c r="CA155" s="182">
        <v>3</v>
      </c>
      <c r="CB155" s="182">
        <v>1</v>
      </c>
      <c r="CZ155" s="154">
        <v>0</v>
      </c>
    </row>
    <row r="156" spans="1:104" ht="12.75">
      <c r="A156" s="183">
        <v>139</v>
      </c>
      <c r="B156" s="184" t="s">
        <v>388</v>
      </c>
      <c r="C156" s="185" t="s">
        <v>389</v>
      </c>
      <c r="D156" s="186" t="s">
        <v>218</v>
      </c>
      <c r="E156" s="187">
        <v>2.02</v>
      </c>
      <c r="F156" s="187">
        <v>0</v>
      </c>
      <c r="G156" s="188">
        <f>E156*F156</f>
        <v>0</v>
      </c>
      <c r="O156" s="182">
        <v>2</v>
      </c>
      <c r="AA156" s="154">
        <v>3</v>
      </c>
      <c r="AB156" s="154">
        <v>1</v>
      </c>
      <c r="AC156" s="154">
        <v>55255558</v>
      </c>
      <c r="AZ156" s="154">
        <v>1</v>
      </c>
      <c r="BA156" s="154">
        <f>IF(AZ156=1,G156,0)</f>
        <v>0</v>
      </c>
      <c r="BB156" s="154">
        <f>IF(AZ156=2,G156,0)</f>
        <v>0</v>
      </c>
      <c r="BC156" s="154">
        <f>IF(AZ156=3,G156,0)</f>
        <v>0</v>
      </c>
      <c r="BD156" s="154">
        <f>IF(AZ156=4,G156,0)</f>
        <v>0</v>
      </c>
      <c r="BE156" s="154">
        <f>IF(AZ156=5,G156,0)</f>
        <v>0</v>
      </c>
      <c r="CA156" s="182">
        <v>3</v>
      </c>
      <c r="CB156" s="182">
        <v>1</v>
      </c>
      <c r="CZ156" s="154">
        <v>0</v>
      </c>
    </row>
    <row r="157" spans="1:104" ht="12.75">
      <c r="A157" s="183">
        <v>140</v>
      </c>
      <c r="B157" s="184" t="s">
        <v>390</v>
      </c>
      <c r="C157" s="185" t="s">
        <v>391</v>
      </c>
      <c r="D157" s="186" t="s">
        <v>218</v>
      </c>
      <c r="E157" s="187">
        <v>2.02</v>
      </c>
      <c r="F157" s="187">
        <v>0</v>
      </c>
      <c r="G157" s="188">
        <f>E157*F157</f>
        <v>0</v>
      </c>
      <c r="O157" s="182">
        <v>2</v>
      </c>
      <c r="AA157" s="154">
        <v>3</v>
      </c>
      <c r="AB157" s="154">
        <v>1</v>
      </c>
      <c r="AC157" s="154">
        <v>55255564</v>
      </c>
      <c r="AZ157" s="154">
        <v>1</v>
      </c>
      <c r="BA157" s="154">
        <f>IF(AZ157=1,G157,0)</f>
        <v>0</v>
      </c>
      <c r="BB157" s="154">
        <f>IF(AZ157=2,G157,0)</f>
        <v>0</v>
      </c>
      <c r="BC157" s="154">
        <f>IF(AZ157=3,G157,0)</f>
        <v>0</v>
      </c>
      <c r="BD157" s="154">
        <f>IF(AZ157=4,G157,0)</f>
        <v>0</v>
      </c>
      <c r="BE157" s="154">
        <f>IF(AZ157=5,G157,0)</f>
        <v>0</v>
      </c>
      <c r="CA157" s="182">
        <v>3</v>
      </c>
      <c r="CB157" s="182">
        <v>1</v>
      </c>
      <c r="CZ157" s="154">
        <v>0</v>
      </c>
    </row>
    <row r="158" spans="1:104" ht="12.75">
      <c r="A158" s="183">
        <v>141</v>
      </c>
      <c r="B158" s="184" t="s">
        <v>392</v>
      </c>
      <c r="C158" s="185" t="s">
        <v>393</v>
      </c>
      <c r="D158" s="186" t="s">
        <v>218</v>
      </c>
      <c r="E158" s="187">
        <v>3.03</v>
      </c>
      <c r="F158" s="187">
        <v>0</v>
      </c>
      <c r="G158" s="188">
        <f>E158*F158</f>
        <v>0</v>
      </c>
      <c r="O158" s="182">
        <v>2</v>
      </c>
      <c r="AA158" s="154">
        <v>3</v>
      </c>
      <c r="AB158" s="154">
        <v>1</v>
      </c>
      <c r="AC158" s="154" t="s">
        <v>392</v>
      </c>
      <c r="AZ158" s="154">
        <v>1</v>
      </c>
      <c r="BA158" s="154">
        <f>IF(AZ158=1,G158,0)</f>
        <v>0</v>
      </c>
      <c r="BB158" s="154">
        <f>IF(AZ158=2,G158,0)</f>
        <v>0</v>
      </c>
      <c r="BC158" s="154">
        <f>IF(AZ158=3,G158,0)</f>
        <v>0</v>
      </c>
      <c r="BD158" s="154">
        <f>IF(AZ158=4,G158,0)</f>
        <v>0</v>
      </c>
      <c r="BE158" s="154">
        <f>IF(AZ158=5,G158,0)</f>
        <v>0</v>
      </c>
      <c r="CA158" s="182">
        <v>3</v>
      </c>
      <c r="CB158" s="182">
        <v>1</v>
      </c>
      <c r="CZ158" s="154">
        <v>0</v>
      </c>
    </row>
    <row r="159" spans="1:104" ht="12.75">
      <c r="A159" s="183">
        <v>142</v>
      </c>
      <c r="B159" s="184" t="s">
        <v>394</v>
      </c>
      <c r="C159" s="185" t="s">
        <v>395</v>
      </c>
      <c r="D159" s="186" t="s">
        <v>218</v>
      </c>
      <c r="E159" s="187">
        <v>1.01</v>
      </c>
      <c r="F159" s="187">
        <v>0</v>
      </c>
      <c r="G159" s="188">
        <f>E159*F159</f>
        <v>0</v>
      </c>
      <c r="O159" s="182">
        <v>2</v>
      </c>
      <c r="AA159" s="154">
        <v>3</v>
      </c>
      <c r="AB159" s="154">
        <v>1</v>
      </c>
      <c r="AC159" s="154">
        <v>55255812</v>
      </c>
      <c r="AZ159" s="154">
        <v>1</v>
      </c>
      <c r="BA159" s="154">
        <f>IF(AZ159=1,G159,0)</f>
        <v>0</v>
      </c>
      <c r="BB159" s="154">
        <f>IF(AZ159=2,G159,0)</f>
        <v>0</v>
      </c>
      <c r="BC159" s="154">
        <f>IF(AZ159=3,G159,0)</f>
        <v>0</v>
      </c>
      <c r="BD159" s="154">
        <f>IF(AZ159=4,G159,0)</f>
        <v>0</v>
      </c>
      <c r="BE159" s="154">
        <f>IF(AZ159=5,G159,0)</f>
        <v>0</v>
      </c>
      <c r="CA159" s="182">
        <v>3</v>
      </c>
      <c r="CB159" s="182">
        <v>1</v>
      </c>
      <c r="CZ159" s="154">
        <v>0</v>
      </c>
    </row>
    <row r="160" spans="1:104" ht="12.75">
      <c r="A160" s="183">
        <v>143</v>
      </c>
      <c r="B160" s="184" t="s">
        <v>396</v>
      </c>
      <c r="C160" s="185" t="s">
        <v>397</v>
      </c>
      <c r="D160" s="186" t="s">
        <v>218</v>
      </c>
      <c r="E160" s="187">
        <v>30.3</v>
      </c>
      <c r="F160" s="187">
        <v>0</v>
      </c>
      <c r="G160" s="188">
        <f>E160*F160</f>
        <v>0</v>
      </c>
      <c r="O160" s="182">
        <v>2</v>
      </c>
      <c r="AA160" s="154">
        <v>3</v>
      </c>
      <c r="AB160" s="154">
        <v>1</v>
      </c>
      <c r="AC160" s="154">
        <v>59311210</v>
      </c>
      <c r="AZ160" s="154">
        <v>1</v>
      </c>
      <c r="BA160" s="154">
        <f>IF(AZ160=1,G160,0)</f>
        <v>0</v>
      </c>
      <c r="BB160" s="154">
        <f>IF(AZ160=2,G160,0)</f>
        <v>0</v>
      </c>
      <c r="BC160" s="154">
        <f>IF(AZ160=3,G160,0)</f>
        <v>0</v>
      </c>
      <c r="BD160" s="154">
        <f>IF(AZ160=4,G160,0)</f>
        <v>0</v>
      </c>
      <c r="BE160" s="154">
        <f>IF(AZ160=5,G160,0)</f>
        <v>0</v>
      </c>
      <c r="CA160" s="182">
        <v>3</v>
      </c>
      <c r="CB160" s="182">
        <v>1</v>
      </c>
      <c r="CZ160" s="154">
        <v>0</v>
      </c>
    </row>
    <row r="161" spans="1:57" ht="12.75">
      <c r="A161" s="189"/>
      <c r="B161" s="190" t="s">
        <v>187</v>
      </c>
      <c r="C161" s="191" t="str">
        <f>CONCATENATE(B82," ",C82)</f>
        <v>8 Trubní vedení</v>
      </c>
      <c r="D161" s="192"/>
      <c r="E161" s="193"/>
      <c r="F161" s="194"/>
      <c r="G161" s="195">
        <f>SUM(G82:G160)</f>
        <v>0</v>
      </c>
      <c r="O161" s="182">
        <v>4</v>
      </c>
      <c r="BA161" s="196">
        <f>SUM(BA82:BA160)</f>
        <v>0</v>
      </c>
      <c r="BB161" s="196">
        <f>SUM(BB82:BB160)</f>
        <v>0</v>
      </c>
      <c r="BC161" s="196">
        <f>SUM(BC82:BC160)</f>
        <v>0</v>
      </c>
      <c r="BD161" s="196">
        <f>SUM(BD82:BD160)</f>
        <v>0</v>
      </c>
      <c r="BE161" s="196">
        <f>SUM(BE82:BE160)</f>
        <v>0</v>
      </c>
    </row>
    <row r="162" spans="1:15" ht="12.75">
      <c r="A162" s="175" t="s">
        <v>87</v>
      </c>
      <c r="B162" s="176" t="s">
        <v>398</v>
      </c>
      <c r="C162" s="177" t="s">
        <v>399</v>
      </c>
      <c r="D162" s="178"/>
      <c r="E162" s="179"/>
      <c r="F162" s="179"/>
      <c r="G162" s="180"/>
      <c r="H162" s="181"/>
      <c r="I162" s="181"/>
      <c r="O162" s="182">
        <v>1</v>
      </c>
    </row>
    <row r="163" spans="1:104" ht="12.75">
      <c r="A163" s="183">
        <v>144</v>
      </c>
      <c r="B163" s="184" t="s">
        <v>400</v>
      </c>
      <c r="C163" s="185" t="s">
        <v>401</v>
      </c>
      <c r="D163" s="186" t="s">
        <v>103</v>
      </c>
      <c r="E163" s="187">
        <v>172.6</v>
      </c>
      <c r="F163" s="187">
        <v>0</v>
      </c>
      <c r="G163" s="188">
        <f>E163*F163</f>
        <v>0</v>
      </c>
      <c r="O163" s="182">
        <v>2</v>
      </c>
      <c r="AA163" s="154">
        <v>1</v>
      </c>
      <c r="AB163" s="154">
        <v>1</v>
      </c>
      <c r="AC163" s="154">
        <v>1</v>
      </c>
      <c r="AZ163" s="154">
        <v>1</v>
      </c>
      <c r="BA163" s="154">
        <f>IF(AZ163=1,G163,0)</f>
        <v>0</v>
      </c>
      <c r="BB163" s="154">
        <f>IF(AZ163=2,G163,0)</f>
        <v>0</v>
      </c>
      <c r="BC163" s="154">
        <f>IF(AZ163=3,G163,0)</f>
        <v>0</v>
      </c>
      <c r="BD163" s="154">
        <f>IF(AZ163=4,G163,0)</f>
        <v>0</v>
      </c>
      <c r="BE163" s="154">
        <f>IF(AZ163=5,G163,0)</f>
        <v>0</v>
      </c>
      <c r="CA163" s="182">
        <v>1</v>
      </c>
      <c r="CB163" s="182">
        <v>1</v>
      </c>
      <c r="CZ163" s="154">
        <v>0</v>
      </c>
    </row>
    <row r="164" spans="1:104" ht="12.75">
      <c r="A164" s="183">
        <v>145</v>
      </c>
      <c r="B164" s="184" t="s">
        <v>402</v>
      </c>
      <c r="C164" s="185" t="s">
        <v>403</v>
      </c>
      <c r="D164" s="186" t="s">
        <v>103</v>
      </c>
      <c r="E164" s="187">
        <v>10</v>
      </c>
      <c r="F164" s="187">
        <v>0</v>
      </c>
      <c r="G164" s="188">
        <f>E164*F164</f>
        <v>0</v>
      </c>
      <c r="O164" s="182">
        <v>2</v>
      </c>
      <c r="AA164" s="154">
        <v>1</v>
      </c>
      <c r="AB164" s="154">
        <v>1</v>
      </c>
      <c r="AC164" s="154">
        <v>1</v>
      </c>
      <c r="AZ164" s="154">
        <v>1</v>
      </c>
      <c r="BA164" s="154">
        <f>IF(AZ164=1,G164,0)</f>
        <v>0</v>
      </c>
      <c r="BB164" s="154">
        <f>IF(AZ164=2,G164,0)</f>
        <v>0</v>
      </c>
      <c r="BC164" s="154">
        <f>IF(AZ164=3,G164,0)</f>
        <v>0</v>
      </c>
      <c r="BD164" s="154">
        <f>IF(AZ164=4,G164,0)</f>
        <v>0</v>
      </c>
      <c r="BE164" s="154">
        <f>IF(AZ164=5,G164,0)</f>
        <v>0</v>
      </c>
      <c r="CA164" s="182">
        <v>1</v>
      </c>
      <c r="CB164" s="182">
        <v>1</v>
      </c>
      <c r="CZ164" s="154">
        <v>0</v>
      </c>
    </row>
    <row r="165" spans="1:104" ht="12.75">
      <c r="A165" s="183">
        <v>146</v>
      </c>
      <c r="B165" s="184" t="s">
        <v>404</v>
      </c>
      <c r="C165" s="185" t="s">
        <v>405</v>
      </c>
      <c r="D165" s="186" t="s">
        <v>103</v>
      </c>
      <c r="E165" s="187">
        <v>700</v>
      </c>
      <c r="F165" s="187">
        <v>0</v>
      </c>
      <c r="G165" s="188">
        <f>E165*F165</f>
        <v>0</v>
      </c>
      <c r="O165" s="182">
        <v>2</v>
      </c>
      <c r="AA165" s="154">
        <v>1</v>
      </c>
      <c r="AB165" s="154">
        <v>1</v>
      </c>
      <c r="AC165" s="154">
        <v>1</v>
      </c>
      <c r="AZ165" s="154">
        <v>1</v>
      </c>
      <c r="BA165" s="154">
        <f>IF(AZ165=1,G165,0)</f>
        <v>0</v>
      </c>
      <c r="BB165" s="154">
        <f>IF(AZ165=2,G165,0)</f>
        <v>0</v>
      </c>
      <c r="BC165" s="154">
        <f>IF(AZ165=3,G165,0)</f>
        <v>0</v>
      </c>
      <c r="BD165" s="154">
        <f>IF(AZ165=4,G165,0)</f>
        <v>0</v>
      </c>
      <c r="BE165" s="154">
        <f>IF(AZ165=5,G165,0)</f>
        <v>0</v>
      </c>
      <c r="CA165" s="182">
        <v>1</v>
      </c>
      <c r="CB165" s="182">
        <v>1</v>
      </c>
      <c r="CZ165" s="154">
        <v>0</v>
      </c>
    </row>
    <row r="166" spans="1:57" ht="12.75">
      <c r="A166" s="189"/>
      <c r="B166" s="190" t="s">
        <v>187</v>
      </c>
      <c r="C166" s="191" t="str">
        <f>CONCATENATE(B162," ",C162)</f>
        <v>91 Doplňující práce na komunikaci</v>
      </c>
      <c r="D166" s="192"/>
      <c r="E166" s="193"/>
      <c r="F166" s="194"/>
      <c r="G166" s="195">
        <f>SUM(G162:G165)</f>
        <v>0</v>
      </c>
      <c r="O166" s="182">
        <v>4</v>
      </c>
      <c r="BA166" s="196">
        <f>SUM(BA162:BA165)</f>
        <v>0</v>
      </c>
      <c r="BB166" s="196">
        <f>SUM(BB162:BB165)</f>
        <v>0</v>
      </c>
      <c r="BC166" s="196">
        <f>SUM(BC162:BC165)</f>
        <v>0</v>
      </c>
      <c r="BD166" s="196">
        <f>SUM(BD162:BD165)</f>
        <v>0</v>
      </c>
      <c r="BE166" s="196">
        <f>SUM(BE162:BE165)</f>
        <v>0</v>
      </c>
    </row>
    <row r="167" spans="1:15" ht="12.75">
      <c r="A167" s="175" t="s">
        <v>87</v>
      </c>
      <c r="B167" s="176" t="s">
        <v>406</v>
      </c>
      <c r="C167" s="177" t="s">
        <v>407</v>
      </c>
      <c r="D167" s="178"/>
      <c r="E167" s="179"/>
      <c r="F167" s="179"/>
      <c r="G167" s="180"/>
      <c r="H167" s="181"/>
      <c r="I167" s="181"/>
      <c r="O167" s="182">
        <v>1</v>
      </c>
    </row>
    <row r="168" spans="1:104" ht="12.75">
      <c r="A168" s="183">
        <v>147</v>
      </c>
      <c r="B168" s="184" t="s">
        <v>408</v>
      </c>
      <c r="C168" s="185" t="s">
        <v>409</v>
      </c>
      <c r="D168" s="186" t="s">
        <v>184</v>
      </c>
      <c r="E168" s="187">
        <v>1024.0888</v>
      </c>
      <c r="F168" s="187">
        <v>0</v>
      </c>
      <c r="G168" s="188">
        <f>E168*F168</f>
        <v>0</v>
      </c>
      <c r="O168" s="182">
        <v>2</v>
      </c>
      <c r="AA168" s="154">
        <v>1</v>
      </c>
      <c r="AB168" s="154">
        <v>1</v>
      </c>
      <c r="AC168" s="154">
        <v>1</v>
      </c>
      <c r="AZ168" s="154">
        <v>1</v>
      </c>
      <c r="BA168" s="154">
        <f>IF(AZ168=1,G168,0)</f>
        <v>0</v>
      </c>
      <c r="BB168" s="154">
        <f>IF(AZ168=2,G168,0)</f>
        <v>0</v>
      </c>
      <c r="BC168" s="154">
        <f>IF(AZ168=3,G168,0)</f>
        <v>0</v>
      </c>
      <c r="BD168" s="154">
        <f>IF(AZ168=4,G168,0)</f>
        <v>0</v>
      </c>
      <c r="BE168" s="154">
        <f>IF(AZ168=5,G168,0)</f>
        <v>0</v>
      </c>
      <c r="CA168" s="182">
        <v>1</v>
      </c>
      <c r="CB168" s="182">
        <v>1</v>
      </c>
      <c r="CZ168" s="154">
        <v>0</v>
      </c>
    </row>
    <row r="169" spans="1:57" ht="12.75">
      <c r="A169" s="189"/>
      <c r="B169" s="190" t="s">
        <v>187</v>
      </c>
      <c r="C169" s="191" t="str">
        <f>CONCATENATE(B167," ",C167)</f>
        <v>99 Staveništní přesun hmot</v>
      </c>
      <c r="D169" s="192"/>
      <c r="E169" s="193"/>
      <c r="F169" s="194"/>
      <c r="G169" s="195">
        <f>SUM(G167:G168)</f>
        <v>0</v>
      </c>
      <c r="O169" s="182">
        <v>4</v>
      </c>
      <c r="BA169" s="196">
        <f>SUM(BA167:BA168)</f>
        <v>0</v>
      </c>
      <c r="BB169" s="196">
        <f>SUM(BB167:BB168)</f>
        <v>0</v>
      </c>
      <c r="BC169" s="196">
        <f>SUM(BC167:BC168)</f>
        <v>0</v>
      </c>
      <c r="BD169" s="196">
        <f>SUM(BD167:BD168)</f>
        <v>0</v>
      </c>
      <c r="BE169" s="196">
        <f>SUM(BE167:BE168)</f>
        <v>0</v>
      </c>
    </row>
    <row r="170" spans="1:15" ht="12.75">
      <c r="A170" s="175" t="s">
        <v>87</v>
      </c>
      <c r="B170" s="176" t="s">
        <v>410</v>
      </c>
      <c r="C170" s="177" t="s">
        <v>411</v>
      </c>
      <c r="D170" s="178"/>
      <c r="E170" s="179"/>
      <c r="F170" s="179"/>
      <c r="G170" s="180"/>
      <c r="H170" s="181"/>
      <c r="I170" s="181"/>
      <c r="O170" s="182">
        <v>1</v>
      </c>
    </row>
    <row r="171" spans="1:104" ht="12.75">
      <c r="A171" s="183">
        <v>148</v>
      </c>
      <c r="B171" s="184" t="s">
        <v>412</v>
      </c>
      <c r="C171" s="185" t="s">
        <v>413</v>
      </c>
      <c r="D171" s="186" t="s">
        <v>106</v>
      </c>
      <c r="E171" s="187">
        <v>9.36</v>
      </c>
      <c r="F171" s="187">
        <v>0</v>
      </c>
      <c r="G171" s="188">
        <f>E171*F171</f>
        <v>0</v>
      </c>
      <c r="O171" s="182">
        <v>2</v>
      </c>
      <c r="AA171" s="154">
        <v>1</v>
      </c>
      <c r="AB171" s="154">
        <v>7</v>
      </c>
      <c r="AC171" s="154">
        <v>7</v>
      </c>
      <c r="AZ171" s="154">
        <v>2</v>
      </c>
      <c r="BA171" s="154">
        <f>IF(AZ171=1,G171,0)</f>
        <v>0</v>
      </c>
      <c r="BB171" s="154">
        <f>IF(AZ171=2,G171,0)</f>
        <v>0</v>
      </c>
      <c r="BC171" s="154">
        <f>IF(AZ171=3,G171,0)</f>
        <v>0</v>
      </c>
      <c r="BD171" s="154">
        <f>IF(AZ171=4,G171,0)</f>
        <v>0</v>
      </c>
      <c r="BE171" s="154">
        <f>IF(AZ171=5,G171,0)</f>
        <v>0</v>
      </c>
      <c r="CA171" s="182">
        <v>1</v>
      </c>
      <c r="CB171" s="182">
        <v>7</v>
      </c>
      <c r="CZ171" s="154">
        <v>0</v>
      </c>
    </row>
    <row r="172" spans="1:104" ht="12.75">
      <c r="A172" s="183">
        <v>149</v>
      </c>
      <c r="B172" s="184" t="s">
        <v>414</v>
      </c>
      <c r="C172" s="185" t="s">
        <v>415</v>
      </c>
      <c r="D172" s="186" t="s">
        <v>106</v>
      </c>
      <c r="E172" s="187">
        <v>9.36</v>
      </c>
      <c r="F172" s="187">
        <v>0</v>
      </c>
      <c r="G172" s="188">
        <f>E172*F172</f>
        <v>0</v>
      </c>
      <c r="O172" s="182">
        <v>2</v>
      </c>
      <c r="AA172" s="154">
        <v>3</v>
      </c>
      <c r="AB172" s="154">
        <v>7</v>
      </c>
      <c r="AC172" s="154">
        <v>62836114</v>
      </c>
      <c r="AZ172" s="154">
        <v>2</v>
      </c>
      <c r="BA172" s="154">
        <f>IF(AZ172=1,G172,0)</f>
        <v>0</v>
      </c>
      <c r="BB172" s="154">
        <f>IF(AZ172=2,G172,0)</f>
        <v>0</v>
      </c>
      <c r="BC172" s="154">
        <f>IF(AZ172=3,G172,0)</f>
        <v>0</v>
      </c>
      <c r="BD172" s="154">
        <f>IF(AZ172=4,G172,0)</f>
        <v>0</v>
      </c>
      <c r="BE172" s="154">
        <f>IF(AZ172=5,G172,0)</f>
        <v>0</v>
      </c>
      <c r="CA172" s="182">
        <v>3</v>
      </c>
      <c r="CB172" s="182">
        <v>7</v>
      </c>
      <c r="CZ172" s="154">
        <v>0</v>
      </c>
    </row>
    <row r="173" spans="1:104" ht="12.75">
      <c r="A173" s="183">
        <v>150</v>
      </c>
      <c r="B173" s="184" t="s">
        <v>416</v>
      </c>
      <c r="C173" s="185" t="s">
        <v>417</v>
      </c>
      <c r="D173" s="186" t="s">
        <v>184</v>
      </c>
      <c r="E173" s="187">
        <v>0.0441</v>
      </c>
      <c r="F173" s="187">
        <v>0</v>
      </c>
      <c r="G173" s="188">
        <f>E173*F173</f>
        <v>0</v>
      </c>
      <c r="O173" s="182">
        <v>2</v>
      </c>
      <c r="AA173" s="154">
        <v>1</v>
      </c>
      <c r="AB173" s="154">
        <v>7</v>
      </c>
      <c r="AC173" s="154">
        <v>7</v>
      </c>
      <c r="AZ173" s="154">
        <v>2</v>
      </c>
      <c r="BA173" s="154">
        <f>IF(AZ173=1,G173,0)</f>
        <v>0</v>
      </c>
      <c r="BB173" s="154">
        <f>IF(AZ173=2,G173,0)</f>
        <v>0</v>
      </c>
      <c r="BC173" s="154">
        <f>IF(AZ173=3,G173,0)</f>
        <v>0</v>
      </c>
      <c r="BD173" s="154">
        <f>IF(AZ173=4,G173,0)</f>
        <v>0</v>
      </c>
      <c r="BE173" s="154">
        <f>IF(AZ173=5,G173,0)</f>
        <v>0</v>
      </c>
      <c r="CA173" s="182">
        <v>1</v>
      </c>
      <c r="CB173" s="182">
        <v>7</v>
      </c>
      <c r="CZ173" s="154">
        <v>0</v>
      </c>
    </row>
    <row r="174" spans="1:57" ht="12.75">
      <c r="A174" s="189"/>
      <c r="B174" s="190" t="s">
        <v>187</v>
      </c>
      <c r="C174" s="191" t="str">
        <f>CONCATENATE(B170," ",C170)</f>
        <v>711 Izolace proti vodě</v>
      </c>
      <c r="D174" s="192"/>
      <c r="E174" s="193"/>
      <c r="F174" s="194"/>
      <c r="G174" s="195">
        <f>SUM(G170:G173)</f>
        <v>0</v>
      </c>
      <c r="O174" s="182">
        <v>4</v>
      </c>
      <c r="BA174" s="196">
        <f>SUM(BA170:BA173)</f>
        <v>0</v>
      </c>
      <c r="BB174" s="196">
        <f>SUM(BB170:BB173)</f>
        <v>0</v>
      </c>
      <c r="BC174" s="196">
        <f>SUM(BC170:BC173)</f>
        <v>0</v>
      </c>
      <c r="BD174" s="196">
        <f>SUM(BD170:BD173)</f>
        <v>0</v>
      </c>
      <c r="BE174" s="196">
        <f>SUM(BE170:BE173)</f>
        <v>0</v>
      </c>
    </row>
    <row r="175" spans="1:15" ht="12.75">
      <c r="A175" s="175" t="s">
        <v>87</v>
      </c>
      <c r="B175" s="176" t="s">
        <v>418</v>
      </c>
      <c r="C175" s="177" t="s">
        <v>419</v>
      </c>
      <c r="D175" s="178"/>
      <c r="E175" s="179"/>
      <c r="F175" s="179"/>
      <c r="G175" s="180"/>
      <c r="H175" s="181"/>
      <c r="I175" s="181"/>
      <c r="O175" s="182">
        <v>1</v>
      </c>
    </row>
    <row r="176" spans="1:104" ht="12.75">
      <c r="A176" s="183">
        <v>151</v>
      </c>
      <c r="B176" s="184" t="s">
        <v>420</v>
      </c>
      <c r="C176" s="185" t="s">
        <v>421</v>
      </c>
      <c r="D176" s="186" t="s">
        <v>92</v>
      </c>
      <c r="E176" s="187">
        <v>2</v>
      </c>
      <c r="F176" s="187">
        <v>0</v>
      </c>
      <c r="G176" s="188">
        <f>E176*F176</f>
        <v>0</v>
      </c>
      <c r="O176" s="182">
        <v>2</v>
      </c>
      <c r="AA176" s="154">
        <v>3</v>
      </c>
      <c r="AB176" s="154">
        <v>1</v>
      </c>
      <c r="AC176" s="154" t="s">
        <v>420</v>
      </c>
      <c r="AZ176" s="154">
        <v>2</v>
      </c>
      <c r="BA176" s="154">
        <f>IF(AZ176=1,G176,0)</f>
        <v>0</v>
      </c>
      <c r="BB176" s="154">
        <f>IF(AZ176=2,G176,0)</f>
        <v>0</v>
      </c>
      <c r="BC176" s="154">
        <f>IF(AZ176=3,G176,0)</f>
        <v>0</v>
      </c>
      <c r="BD176" s="154">
        <f>IF(AZ176=4,G176,0)</f>
        <v>0</v>
      </c>
      <c r="BE176" s="154">
        <f>IF(AZ176=5,G176,0)</f>
        <v>0</v>
      </c>
      <c r="CA176" s="182">
        <v>3</v>
      </c>
      <c r="CB176" s="182">
        <v>1</v>
      </c>
      <c r="CZ176" s="154">
        <v>0</v>
      </c>
    </row>
    <row r="177" spans="1:104" ht="12.75">
      <c r="A177" s="183">
        <v>152</v>
      </c>
      <c r="B177" s="184" t="s">
        <v>422</v>
      </c>
      <c r="C177" s="185" t="s">
        <v>423</v>
      </c>
      <c r="D177" s="186" t="s">
        <v>92</v>
      </c>
      <c r="E177" s="187">
        <v>2</v>
      </c>
      <c r="F177" s="187">
        <v>0</v>
      </c>
      <c r="G177" s="188">
        <f>E177*F177</f>
        <v>0</v>
      </c>
      <c r="O177" s="182">
        <v>2</v>
      </c>
      <c r="AA177" s="154">
        <v>3</v>
      </c>
      <c r="AB177" s="154">
        <v>1</v>
      </c>
      <c r="AC177" s="154" t="s">
        <v>422</v>
      </c>
      <c r="AZ177" s="154">
        <v>2</v>
      </c>
      <c r="BA177" s="154">
        <f>IF(AZ177=1,G177,0)</f>
        <v>0</v>
      </c>
      <c r="BB177" s="154">
        <f>IF(AZ177=2,G177,0)</f>
        <v>0</v>
      </c>
      <c r="BC177" s="154">
        <f>IF(AZ177=3,G177,0)</f>
        <v>0</v>
      </c>
      <c r="BD177" s="154">
        <f>IF(AZ177=4,G177,0)</f>
        <v>0</v>
      </c>
      <c r="BE177" s="154">
        <f>IF(AZ177=5,G177,0)</f>
        <v>0</v>
      </c>
      <c r="CA177" s="182">
        <v>3</v>
      </c>
      <c r="CB177" s="182">
        <v>1</v>
      </c>
      <c r="CZ177" s="154">
        <v>0</v>
      </c>
    </row>
    <row r="178" spans="1:104" ht="12.75">
      <c r="A178" s="183">
        <v>153</v>
      </c>
      <c r="B178" s="184" t="s">
        <v>424</v>
      </c>
      <c r="C178" s="185" t="s">
        <v>425</v>
      </c>
      <c r="D178" s="186" t="s">
        <v>92</v>
      </c>
      <c r="E178" s="187">
        <v>4</v>
      </c>
      <c r="F178" s="187">
        <v>0</v>
      </c>
      <c r="G178" s="188">
        <f>E178*F178</f>
        <v>0</v>
      </c>
      <c r="O178" s="182">
        <v>2</v>
      </c>
      <c r="AA178" s="154">
        <v>3</v>
      </c>
      <c r="AB178" s="154">
        <v>1</v>
      </c>
      <c r="AC178" s="154" t="s">
        <v>424</v>
      </c>
      <c r="AZ178" s="154">
        <v>2</v>
      </c>
      <c r="BA178" s="154">
        <f>IF(AZ178=1,G178,0)</f>
        <v>0</v>
      </c>
      <c r="BB178" s="154">
        <f>IF(AZ178=2,G178,0)</f>
        <v>0</v>
      </c>
      <c r="BC178" s="154">
        <f>IF(AZ178=3,G178,0)</f>
        <v>0</v>
      </c>
      <c r="BD178" s="154">
        <f>IF(AZ178=4,G178,0)</f>
        <v>0</v>
      </c>
      <c r="BE178" s="154">
        <f>IF(AZ178=5,G178,0)</f>
        <v>0</v>
      </c>
      <c r="CA178" s="182">
        <v>3</v>
      </c>
      <c r="CB178" s="182">
        <v>1</v>
      </c>
      <c r="CZ178" s="154">
        <v>0</v>
      </c>
    </row>
    <row r="179" spans="1:104" ht="12.75">
      <c r="A179" s="183">
        <v>154</v>
      </c>
      <c r="B179" s="184" t="s">
        <v>426</v>
      </c>
      <c r="C179" s="185" t="s">
        <v>427</v>
      </c>
      <c r="D179" s="186" t="s">
        <v>92</v>
      </c>
      <c r="E179" s="187">
        <v>1</v>
      </c>
      <c r="F179" s="187">
        <v>0</v>
      </c>
      <c r="G179" s="188">
        <f>E179*F179</f>
        <v>0</v>
      </c>
      <c r="O179" s="182">
        <v>2</v>
      </c>
      <c r="AA179" s="154">
        <v>3</v>
      </c>
      <c r="AB179" s="154">
        <v>1</v>
      </c>
      <c r="AC179" s="154" t="s">
        <v>426</v>
      </c>
      <c r="AZ179" s="154">
        <v>2</v>
      </c>
      <c r="BA179" s="154">
        <f>IF(AZ179=1,G179,0)</f>
        <v>0</v>
      </c>
      <c r="BB179" s="154">
        <f>IF(AZ179=2,G179,0)</f>
        <v>0</v>
      </c>
      <c r="BC179" s="154">
        <f>IF(AZ179=3,G179,0)</f>
        <v>0</v>
      </c>
      <c r="BD179" s="154">
        <f>IF(AZ179=4,G179,0)</f>
        <v>0</v>
      </c>
      <c r="BE179" s="154">
        <f>IF(AZ179=5,G179,0)</f>
        <v>0</v>
      </c>
      <c r="CA179" s="182">
        <v>3</v>
      </c>
      <c r="CB179" s="182">
        <v>1</v>
      </c>
      <c r="CZ179" s="154">
        <v>0</v>
      </c>
    </row>
    <row r="180" spans="1:104" ht="12.75">
      <c r="A180" s="183">
        <v>155</v>
      </c>
      <c r="B180" s="184" t="s">
        <v>428</v>
      </c>
      <c r="C180" s="185" t="s">
        <v>429</v>
      </c>
      <c r="D180" s="186" t="s">
        <v>103</v>
      </c>
      <c r="E180" s="187">
        <v>3</v>
      </c>
      <c r="F180" s="187">
        <v>0</v>
      </c>
      <c r="G180" s="188">
        <f>E180*F180</f>
        <v>0</v>
      </c>
      <c r="O180" s="182">
        <v>2</v>
      </c>
      <c r="AA180" s="154">
        <v>1</v>
      </c>
      <c r="AB180" s="154">
        <v>7</v>
      </c>
      <c r="AC180" s="154">
        <v>7</v>
      </c>
      <c r="AZ180" s="154">
        <v>2</v>
      </c>
      <c r="BA180" s="154">
        <f>IF(AZ180=1,G180,0)</f>
        <v>0</v>
      </c>
      <c r="BB180" s="154">
        <f>IF(AZ180=2,G180,0)</f>
        <v>0</v>
      </c>
      <c r="BC180" s="154">
        <f>IF(AZ180=3,G180,0)</f>
        <v>0</v>
      </c>
      <c r="BD180" s="154">
        <f>IF(AZ180=4,G180,0)</f>
        <v>0</v>
      </c>
      <c r="BE180" s="154">
        <f>IF(AZ180=5,G180,0)</f>
        <v>0</v>
      </c>
      <c r="CA180" s="182">
        <v>1</v>
      </c>
      <c r="CB180" s="182">
        <v>7</v>
      </c>
      <c r="CZ180" s="154">
        <v>0</v>
      </c>
    </row>
    <row r="181" spans="1:104" ht="12.75">
      <c r="A181" s="183">
        <v>156</v>
      </c>
      <c r="B181" s="184" t="s">
        <v>430</v>
      </c>
      <c r="C181" s="185" t="s">
        <v>431</v>
      </c>
      <c r="D181" s="186" t="s">
        <v>103</v>
      </c>
      <c r="E181" s="187">
        <v>2</v>
      </c>
      <c r="F181" s="187">
        <v>0</v>
      </c>
      <c r="G181" s="188">
        <f>E181*F181</f>
        <v>0</v>
      </c>
      <c r="O181" s="182">
        <v>2</v>
      </c>
      <c r="AA181" s="154">
        <v>1</v>
      </c>
      <c r="AB181" s="154">
        <v>7</v>
      </c>
      <c r="AC181" s="154">
        <v>7</v>
      </c>
      <c r="AZ181" s="154">
        <v>2</v>
      </c>
      <c r="BA181" s="154">
        <f>IF(AZ181=1,G181,0)</f>
        <v>0</v>
      </c>
      <c r="BB181" s="154">
        <f>IF(AZ181=2,G181,0)</f>
        <v>0</v>
      </c>
      <c r="BC181" s="154">
        <f>IF(AZ181=3,G181,0)</f>
        <v>0</v>
      </c>
      <c r="BD181" s="154">
        <f>IF(AZ181=4,G181,0)</f>
        <v>0</v>
      </c>
      <c r="BE181" s="154">
        <f>IF(AZ181=5,G181,0)</f>
        <v>0</v>
      </c>
      <c r="CA181" s="182">
        <v>1</v>
      </c>
      <c r="CB181" s="182">
        <v>7</v>
      </c>
      <c r="CZ181" s="154">
        <v>0</v>
      </c>
    </row>
    <row r="182" spans="1:104" ht="12.75">
      <c r="A182" s="183">
        <v>157</v>
      </c>
      <c r="B182" s="184" t="s">
        <v>432</v>
      </c>
      <c r="C182" s="185" t="s">
        <v>433</v>
      </c>
      <c r="D182" s="186" t="s">
        <v>218</v>
      </c>
      <c r="E182" s="187">
        <v>3</v>
      </c>
      <c r="F182" s="187">
        <v>0</v>
      </c>
      <c r="G182" s="188">
        <f>E182*F182</f>
        <v>0</v>
      </c>
      <c r="O182" s="182">
        <v>2</v>
      </c>
      <c r="AA182" s="154">
        <v>1</v>
      </c>
      <c r="AB182" s="154">
        <v>7</v>
      </c>
      <c r="AC182" s="154">
        <v>7</v>
      </c>
      <c r="AZ182" s="154">
        <v>2</v>
      </c>
      <c r="BA182" s="154">
        <f>IF(AZ182=1,G182,0)</f>
        <v>0</v>
      </c>
      <c r="BB182" s="154">
        <f>IF(AZ182=2,G182,0)</f>
        <v>0</v>
      </c>
      <c r="BC182" s="154">
        <f>IF(AZ182=3,G182,0)</f>
        <v>0</v>
      </c>
      <c r="BD182" s="154">
        <f>IF(AZ182=4,G182,0)</f>
        <v>0</v>
      </c>
      <c r="BE182" s="154">
        <f>IF(AZ182=5,G182,0)</f>
        <v>0</v>
      </c>
      <c r="CA182" s="182">
        <v>1</v>
      </c>
      <c r="CB182" s="182">
        <v>7</v>
      </c>
      <c r="CZ182" s="154">
        <v>0</v>
      </c>
    </row>
    <row r="183" spans="1:104" ht="12.75">
      <c r="A183" s="183">
        <v>158</v>
      </c>
      <c r="B183" s="184" t="s">
        <v>434</v>
      </c>
      <c r="C183" s="185" t="s">
        <v>435</v>
      </c>
      <c r="D183" s="186" t="s">
        <v>218</v>
      </c>
      <c r="E183" s="187">
        <v>3.03</v>
      </c>
      <c r="F183" s="187">
        <v>0</v>
      </c>
      <c r="G183" s="188">
        <f>E183*F183</f>
        <v>0</v>
      </c>
      <c r="O183" s="182">
        <v>2</v>
      </c>
      <c r="AA183" s="154">
        <v>3</v>
      </c>
      <c r="AB183" s="154">
        <v>7</v>
      </c>
      <c r="AC183" s="154">
        <v>55111230</v>
      </c>
      <c r="AZ183" s="154">
        <v>2</v>
      </c>
      <c r="BA183" s="154">
        <f>IF(AZ183=1,G183,0)</f>
        <v>0</v>
      </c>
      <c r="BB183" s="154">
        <f>IF(AZ183=2,G183,0)</f>
        <v>0</v>
      </c>
      <c r="BC183" s="154">
        <f>IF(AZ183=3,G183,0)</f>
        <v>0</v>
      </c>
      <c r="BD183" s="154">
        <f>IF(AZ183=4,G183,0)</f>
        <v>0</v>
      </c>
      <c r="BE183" s="154">
        <f>IF(AZ183=5,G183,0)</f>
        <v>0</v>
      </c>
      <c r="CA183" s="182">
        <v>3</v>
      </c>
      <c r="CB183" s="182">
        <v>7</v>
      </c>
      <c r="CZ183" s="154">
        <v>0</v>
      </c>
    </row>
    <row r="184" spans="1:57" ht="12.75">
      <c r="A184" s="189"/>
      <c r="B184" s="190" t="s">
        <v>187</v>
      </c>
      <c r="C184" s="191" t="str">
        <f>CONCATENATE(B175," ",C175)</f>
        <v>722 Vnitřní vodovod</v>
      </c>
      <c r="D184" s="192"/>
      <c r="E184" s="193"/>
      <c r="F184" s="194"/>
      <c r="G184" s="195">
        <f>SUM(G175:G183)</f>
        <v>0</v>
      </c>
      <c r="O184" s="182">
        <v>4</v>
      </c>
      <c r="BA184" s="196">
        <f>SUM(BA175:BA183)</f>
        <v>0</v>
      </c>
      <c r="BB184" s="196">
        <f>SUM(BB175:BB183)</f>
        <v>0</v>
      </c>
      <c r="BC184" s="196">
        <f>SUM(BC175:BC183)</f>
        <v>0</v>
      </c>
      <c r="BD184" s="196">
        <f>SUM(BD175:BD183)</f>
        <v>0</v>
      </c>
      <c r="BE184" s="196">
        <f>SUM(BE175:BE183)</f>
        <v>0</v>
      </c>
    </row>
    <row r="185" spans="1:15" ht="12.75">
      <c r="A185" s="175" t="s">
        <v>87</v>
      </c>
      <c r="B185" s="176" t="s">
        <v>436</v>
      </c>
      <c r="C185" s="177" t="s">
        <v>437</v>
      </c>
      <c r="D185" s="178"/>
      <c r="E185" s="179"/>
      <c r="F185" s="179"/>
      <c r="G185" s="180"/>
      <c r="H185" s="181"/>
      <c r="I185" s="181"/>
      <c r="O185" s="182">
        <v>1</v>
      </c>
    </row>
    <row r="186" spans="1:104" ht="12.75">
      <c r="A186" s="183">
        <v>159</v>
      </c>
      <c r="B186" s="184" t="s">
        <v>438</v>
      </c>
      <c r="C186" s="185" t="s">
        <v>439</v>
      </c>
      <c r="D186" s="186" t="s">
        <v>123</v>
      </c>
      <c r="E186" s="187">
        <v>4.05</v>
      </c>
      <c r="F186" s="187">
        <v>0</v>
      </c>
      <c r="G186" s="188">
        <f>E186*F186</f>
        <v>0</v>
      </c>
      <c r="O186" s="182">
        <v>2</v>
      </c>
      <c r="AA186" s="154">
        <v>1</v>
      </c>
      <c r="AB186" s="154">
        <v>1</v>
      </c>
      <c r="AC186" s="154">
        <v>1</v>
      </c>
      <c r="AZ186" s="154">
        <v>1</v>
      </c>
      <c r="BA186" s="154">
        <f>IF(AZ186=1,G186,0)</f>
        <v>0</v>
      </c>
      <c r="BB186" s="154">
        <f>IF(AZ186=2,G186,0)</f>
        <v>0</v>
      </c>
      <c r="BC186" s="154">
        <f>IF(AZ186=3,G186,0)</f>
        <v>0</v>
      </c>
      <c r="BD186" s="154">
        <f>IF(AZ186=4,G186,0)</f>
        <v>0</v>
      </c>
      <c r="BE186" s="154">
        <f>IF(AZ186=5,G186,0)</f>
        <v>0</v>
      </c>
      <c r="CA186" s="182">
        <v>1</v>
      </c>
      <c r="CB186" s="182">
        <v>1</v>
      </c>
      <c r="CZ186" s="154">
        <v>0</v>
      </c>
    </row>
    <row r="187" spans="1:57" ht="12.75">
      <c r="A187" s="189"/>
      <c r="B187" s="190" t="s">
        <v>187</v>
      </c>
      <c r="C187" s="191" t="str">
        <f>CONCATENATE(B185," ",C185)</f>
        <v>96 Bourání konstrukcí</v>
      </c>
      <c r="D187" s="192"/>
      <c r="E187" s="193"/>
      <c r="F187" s="194"/>
      <c r="G187" s="195">
        <f>SUM(G185:G186)</f>
        <v>0</v>
      </c>
      <c r="O187" s="182">
        <v>4</v>
      </c>
      <c r="BA187" s="196">
        <f>SUM(BA185:BA186)</f>
        <v>0</v>
      </c>
      <c r="BB187" s="196">
        <f>SUM(BB185:BB186)</f>
        <v>0</v>
      </c>
      <c r="BC187" s="196">
        <f>SUM(BC185:BC186)</f>
        <v>0</v>
      </c>
      <c r="BD187" s="196">
        <f>SUM(BD185:BD186)</f>
        <v>0</v>
      </c>
      <c r="BE187" s="196">
        <f>SUM(BE185:BE186)</f>
        <v>0</v>
      </c>
    </row>
    <row r="188" spans="1:15" ht="12.75">
      <c r="A188" s="175" t="s">
        <v>87</v>
      </c>
      <c r="B188" s="176" t="s">
        <v>440</v>
      </c>
      <c r="C188" s="177" t="s">
        <v>441</v>
      </c>
      <c r="D188" s="178"/>
      <c r="E188" s="179"/>
      <c r="F188" s="179"/>
      <c r="G188" s="180"/>
      <c r="H188" s="181"/>
      <c r="I188" s="181"/>
      <c r="O188" s="182">
        <v>1</v>
      </c>
    </row>
    <row r="189" spans="1:104" ht="12.75">
      <c r="A189" s="183">
        <v>160</v>
      </c>
      <c r="B189" s="184" t="s">
        <v>442</v>
      </c>
      <c r="C189" s="185" t="s">
        <v>443</v>
      </c>
      <c r="D189" s="186" t="s">
        <v>184</v>
      </c>
      <c r="E189" s="187">
        <v>9.72</v>
      </c>
      <c r="F189" s="187">
        <v>0</v>
      </c>
      <c r="G189" s="188">
        <f>E189*F189</f>
        <v>0</v>
      </c>
      <c r="O189" s="182">
        <v>2</v>
      </c>
      <c r="AA189" s="154">
        <v>8</v>
      </c>
      <c r="AB189" s="154">
        <v>0</v>
      </c>
      <c r="AC189" s="154">
        <v>3</v>
      </c>
      <c r="AZ189" s="154">
        <v>1</v>
      </c>
      <c r="BA189" s="154">
        <f>IF(AZ189=1,G189,0)</f>
        <v>0</v>
      </c>
      <c r="BB189" s="154">
        <f>IF(AZ189=2,G189,0)</f>
        <v>0</v>
      </c>
      <c r="BC189" s="154">
        <f>IF(AZ189=3,G189,0)</f>
        <v>0</v>
      </c>
      <c r="BD189" s="154">
        <f>IF(AZ189=4,G189,0)</f>
        <v>0</v>
      </c>
      <c r="BE189" s="154">
        <f>IF(AZ189=5,G189,0)</f>
        <v>0</v>
      </c>
      <c r="CA189" s="182">
        <v>8</v>
      </c>
      <c r="CB189" s="182">
        <v>0</v>
      </c>
      <c r="CZ189" s="154">
        <v>0</v>
      </c>
    </row>
    <row r="190" spans="1:104" ht="12.75">
      <c r="A190" s="183">
        <v>161</v>
      </c>
      <c r="B190" s="184" t="s">
        <v>444</v>
      </c>
      <c r="C190" s="185" t="s">
        <v>445</v>
      </c>
      <c r="D190" s="186" t="s">
        <v>184</v>
      </c>
      <c r="E190" s="187">
        <v>9.72</v>
      </c>
      <c r="F190" s="187">
        <v>0</v>
      </c>
      <c r="G190" s="188">
        <f>E190*F190</f>
        <v>0</v>
      </c>
      <c r="O190" s="182">
        <v>2</v>
      </c>
      <c r="AA190" s="154">
        <v>8</v>
      </c>
      <c r="AB190" s="154">
        <v>0</v>
      </c>
      <c r="AC190" s="154">
        <v>3</v>
      </c>
      <c r="AZ190" s="154">
        <v>1</v>
      </c>
      <c r="BA190" s="154">
        <f>IF(AZ190=1,G190,0)</f>
        <v>0</v>
      </c>
      <c r="BB190" s="154">
        <f>IF(AZ190=2,G190,0)</f>
        <v>0</v>
      </c>
      <c r="BC190" s="154">
        <f>IF(AZ190=3,G190,0)</f>
        <v>0</v>
      </c>
      <c r="BD190" s="154">
        <f>IF(AZ190=4,G190,0)</f>
        <v>0</v>
      </c>
      <c r="BE190" s="154">
        <f>IF(AZ190=5,G190,0)</f>
        <v>0</v>
      </c>
      <c r="CA190" s="182">
        <v>8</v>
      </c>
      <c r="CB190" s="182">
        <v>0</v>
      </c>
      <c r="CZ190" s="154">
        <v>0</v>
      </c>
    </row>
    <row r="191" spans="1:104" ht="12.75">
      <c r="A191" s="183">
        <v>162</v>
      </c>
      <c r="B191" s="184" t="s">
        <v>446</v>
      </c>
      <c r="C191" s="185" t="s">
        <v>447</v>
      </c>
      <c r="D191" s="186" t="s">
        <v>184</v>
      </c>
      <c r="E191" s="187">
        <v>38.88</v>
      </c>
      <c r="F191" s="187">
        <v>0</v>
      </c>
      <c r="G191" s="188">
        <f>E191*F191</f>
        <v>0</v>
      </c>
      <c r="O191" s="182">
        <v>2</v>
      </c>
      <c r="AA191" s="154">
        <v>8</v>
      </c>
      <c r="AB191" s="154">
        <v>0</v>
      </c>
      <c r="AC191" s="154">
        <v>3</v>
      </c>
      <c r="AZ191" s="154">
        <v>1</v>
      </c>
      <c r="BA191" s="154">
        <f>IF(AZ191=1,G191,0)</f>
        <v>0</v>
      </c>
      <c r="BB191" s="154">
        <f>IF(AZ191=2,G191,0)</f>
        <v>0</v>
      </c>
      <c r="BC191" s="154">
        <f>IF(AZ191=3,G191,0)</f>
        <v>0</v>
      </c>
      <c r="BD191" s="154">
        <f>IF(AZ191=4,G191,0)</f>
        <v>0</v>
      </c>
      <c r="BE191" s="154">
        <f>IF(AZ191=5,G191,0)</f>
        <v>0</v>
      </c>
      <c r="CA191" s="182">
        <v>8</v>
      </c>
      <c r="CB191" s="182">
        <v>0</v>
      </c>
      <c r="CZ191" s="154">
        <v>0</v>
      </c>
    </row>
    <row r="192" spans="1:104" ht="12.75">
      <c r="A192" s="183">
        <v>163</v>
      </c>
      <c r="B192" s="184" t="s">
        <v>448</v>
      </c>
      <c r="C192" s="185" t="s">
        <v>449</v>
      </c>
      <c r="D192" s="186" t="s">
        <v>184</v>
      </c>
      <c r="E192" s="187">
        <v>9.72</v>
      </c>
      <c r="F192" s="187">
        <v>0</v>
      </c>
      <c r="G192" s="188">
        <f>E192*F192</f>
        <v>0</v>
      </c>
      <c r="O192" s="182">
        <v>2</v>
      </c>
      <c r="AA192" s="154">
        <v>8</v>
      </c>
      <c r="AB192" s="154">
        <v>0</v>
      </c>
      <c r="AC192" s="154">
        <v>3</v>
      </c>
      <c r="AZ192" s="154">
        <v>1</v>
      </c>
      <c r="BA192" s="154">
        <f>IF(AZ192=1,G192,0)</f>
        <v>0</v>
      </c>
      <c r="BB192" s="154">
        <f>IF(AZ192=2,G192,0)</f>
        <v>0</v>
      </c>
      <c r="BC192" s="154">
        <f>IF(AZ192=3,G192,0)</f>
        <v>0</v>
      </c>
      <c r="BD192" s="154">
        <f>IF(AZ192=4,G192,0)</f>
        <v>0</v>
      </c>
      <c r="BE192" s="154">
        <f>IF(AZ192=5,G192,0)</f>
        <v>0</v>
      </c>
      <c r="CA192" s="182">
        <v>8</v>
      </c>
      <c r="CB192" s="182">
        <v>0</v>
      </c>
      <c r="CZ192" s="154">
        <v>0</v>
      </c>
    </row>
    <row r="193" spans="1:57" ht="12.75">
      <c r="A193" s="189"/>
      <c r="B193" s="190" t="s">
        <v>187</v>
      </c>
      <c r="C193" s="191" t="str">
        <f>CONCATENATE(B188," ",C188)</f>
        <v>D96 Přesuny suti a vybouraných hmot</v>
      </c>
      <c r="D193" s="192"/>
      <c r="E193" s="193"/>
      <c r="F193" s="194"/>
      <c r="G193" s="195">
        <f>SUM(G188:G192)</f>
        <v>0</v>
      </c>
      <c r="O193" s="182">
        <v>4</v>
      </c>
      <c r="BA193" s="196">
        <f>SUM(BA188:BA192)</f>
        <v>0</v>
      </c>
      <c r="BB193" s="196">
        <f>SUM(BB188:BB192)</f>
        <v>0</v>
      </c>
      <c r="BC193" s="196">
        <f>SUM(BC188:BC192)</f>
        <v>0</v>
      </c>
      <c r="BD193" s="196">
        <f>SUM(BD188:BD192)</f>
        <v>0</v>
      </c>
      <c r="BE193" s="196">
        <f>SUM(BE188:BE192)</f>
        <v>0</v>
      </c>
    </row>
    <row r="194" spans="1:15" ht="12.75">
      <c r="A194" s="175" t="s">
        <v>87</v>
      </c>
      <c r="B194" s="176" t="s">
        <v>418</v>
      </c>
      <c r="C194" s="177" t="s">
        <v>419</v>
      </c>
      <c r="D194" s="178"/>
      <c r="E194" s="179"/>
      <c r="F194" s="179"/>
      <c r="G194" s="180"/>
      <c r="H194" s="181"/>
      <c r="I194" s="181"/>
      <c r="O194" s="182">
        <v>1</v>
      </c>
    </row>
    <row r="195" spans="1:104" ht="12.75">
      <c r="A195" s="183">
        <v>164</v>
      </c>
      <c r="B195" s="184" t="s">
        <v>450</v>
      </c>
      <c r="C195" s="185" t="s">
        <v>451</v>
      </c>
      <c r="D195" s="186" t="s">
        <v>184</v>
      </c>
      <c r="E195" s="187">
        <v>0.0321</v>
      </c>
      <c r="F195" s="187">
        <v>0</v>
      </c>
      <c r="G195" s="188">
        <f>E195*F195</f>
        <v>0</v>
      </c>
      <c r="O195" s="182">
        <v>2</v>
      </c>
      <c r="AA195" s="154">
        <v>1</v>
      </c>
      <c r="AB195" s="154">
        <v>7</v>
      </c>
      <c r="AC195" s="154">
        <v>7</v>
      </c>
      <c r="AZ195" s="154">
        <v>2</v>
      </c>
      <c r="BA195" s="154">
        <f>IF(AZ195=1,G195,0)</f>
        <v>0</v>
      </c>
      <c r="BB195" s="154">
        <f>IF(AZ195=2,G195,0)</f>
        <v>0</v>
      </c>
      <c r="BC195" s="154">
        <f>IF(AZ195=3,G195,0)</f>
        <v>0</v>
      </c>
      <c r="BD195" s="154">
        <f>IF(AZ195=4,G195,0)</f>
        <v>0</v>
      </c>
      <c r="BE195" s="154">
        <f>IF(AZ195=5,G195,0)</f>
        <v>0</v>
      </c>
      <c r="CA195" s="182">
        <v>1</v>
      </c>
      <c r="CB195" s="182">
        <v>7</v>
      </c>
      <c r="CZ195" s="154">
        <v>0</v>
      </c>
    </row>
    <row r="196" spans="1:57" ht="12.75">
      <c r="A196" s="189"/>
      <c r="B196" s="190" t="s">
        <v>187</v>
      </c>
      <c r="C196" s="191" t="str">
        <f>CONCATENATE(B194," ",C194)</f>
        <v>722 Vnitřní vodovod</v>
      </c>
      <c r="D196" s="192"/>
      <c r="E196" s="193"/>
      <c r="F196" s="194"/>
      <c r="G196" s="195">
        <f>SUM(G194:G195)</f>
        <v>0</v>
      </c>
      <c r="O196" s="182">
        <v>4</v>
      </c>
      <c r="BA196" s="196">
        <f>SUM(BA194:BA195)</f>
        <v>0</v>
      </c>
      <c r="BB196" s="196">
        <f>SUM(BB194:BB195)</f>
        <v>0</v>
      </c>
      <c r="BC196" s="196">
        <f>SUM(BC194:BC195)</f>
        <v>0</v>
      </c>
      <c r="BD196" s="196">
        <f>SUM(BD194:BD195)</f>
        <v>0</v>
      </c>
      <c r="BE196" s="196">
        <f>SUM(BE194:BE195)</f>
        <v>0</v>
      </c>
    </row>
    <row r="197" s="154" customFormat="1" ht="12.75"/>
    <row r="198" s="154" customFormat="1" ht="12.75"/>
    <row r="199" s="154" customFormat="1" ht="12.75"/>
    <row r="200" s="154" customFormat="1" ht="12.75"/>
    <row r="201" s="154" customFormat="1" ht="12.75"/>
    <row r="202" s="154" customFormat="1" ht="12.75"/>
    <row r="203" s="154" customFormat="1" ht="12.75"/>
    <row r="204" s="154" customFormat="1" ht="12.75"/>
    <row r="205" s="154" customFormat="1" ht="12.75"/>
    <row r="206" s="154" customFormat="1" ht="12.75"/>
    <row r="207" s="154" customFormat="1" ht="12.75"/>
    <row r="208" s="154" customFormat="1" ht="12.75"/>
    <row r="209" s="154" customFormat="1" ht="12.75"/>
    <row r="210" s="154" customFormat="1" ht="12.75"/>
    <row r="211" s="154" customFormat="1" ht="12.75"/>
    <row r="212" s="154" customFormat="1" ht="12.75"/>
    <row r="213" s="154" customFormat="1" ht="12.75"/>
    <row r="214" s="154" customFormat="1" ht="12.75"/>
    <row r="215" s="154" customFormat="1" ht="12.75"/>
    <row r="216" s="154" customFormat="1" ht="12.75"/>
    <row r="217" s="154" customFormat="1" ht="12.75"/>
    <row r="218" s="154" customFormat="1" ht="12.75"/>
    <row r="219" s="154" customFormat="1" ht="12.75"/>
    <row r="220" spans="1:7" ht="12.75">
      <c r="A220" s="197"/>
      <c r="B220" s="197"/>
      <c r="C220" s="197"/>
      <c r="D220" s="197"/>
      <c r="E220" s="197"/>
      <c r="F220" s="197"/>
      <c r="G220" s="197"/>
    </row>
    <row r="221" spans="1:7" ht="12.75">
      <c r="A221" s="197"/>
      <c r="B221" s="197"/>
      <c r="C221" s="197"/>
      <c r="D221" s="197"/>
      <c r="E221" s="197"/>
      <c r="F221" s="197"/>
      <c r="G221" s="197"/>
    </row>
    <row r="222" spans="1:7" ht="12.75">
      <c r="A222" s="197"/>
      <c r="B222" s="197"/>
      <c r="C222" s="197"/>
      <c r="D222" s="197"/>
      <c r="E222" s="197"/>
      <c r="F222" s="197"/>
      <c r="G222" s="197"/>
    </row>
    <row r="223" spans="1:7" ht="12.75">
      <c r="A223" s="197"/>
      <c r="B223" s="197"/>
      <c r="C223" s="197"/>
      <c r="D223" s="197"/>
      <c r="E223" s="197"/>
      <c r="F223" s="197"/>
      <c r="G223" s="197"/>
    </row>
    <row r="224" s="154" customFormat="1" ht="12.75"/>
    <row r="225" s="154" customFormat="1" ht="12.75"/>
    <row r="226" s="154" customFormat="1" ht="12.75"/>
    <row r="227" s="154" customFormat="1" ht="12.75"/>
    <row r="228" s="154" customFormat="1" ht="12.75"/>
    <row r="229" s="154" customFormat="1" ht="12.75"/>
    <row r="230" s="154" customFormat="1" ht="12.75"/>
    <row r="231" s="154" customFormat="1" ht="12.75"/>
    <row r="232" s="154" customFormat="1" ht="12.75"/>
    <row r="233" s="154" customFormat="1" ht="12.75"/>
    <row r="234" s="154" customFormat="1" ht="12.75"/>
    <row r="235" s="154" customFormat="1" ht="12.75"/>
    <row r="236" s="154" customFormat="1" ht="12.75"/>
    <row r="237" s="154" customFormat="1" ht="12.75"/>
    <row r="238" s="154" customFormat="1" ht="12.75"/>
    <row r="239" s="154" customFormat="1" ht="12.75"/>
    <row r="240" s="154" customFormat="1" ht="12.75"/>
    <row r="241" s="154" customFormat="1" ht="12.75"/>
    <row r="242" s="154" customFormat="1" ht="12.75"/>
    <row r="243" s="154" customFormat="1" ht="12.75"/>
    <row r="244" s="154" customFormat="1" ht="12.75"/>
    <row r="245" s="154" customFormat="1" ht="12.75"/>
    <row r="246" s="154" customFormat="1" ht="12.75"/>
    <row r="247" s="154" customFormat="1" ht="12.75"/>
    <row r="248" s="154" customFormat="1" ht="12.75"/>
    <row r="249" s="154" customFormat="1" ht="12.75"/>
    <row r="250" s="154" customFormat="1" ht="12.75"/>
    <row r="251" s="154" customFormat="1" ht="12.75"/>
    <row r="252" s="154" customFormat="1" ht="12.75"/>
    <row r="253" s="154" customFormat="1" ht="12.75"/>
    <row r="254" s="154" customFormat="1" ht="12.75"/>
    <row r="255" spans="1:2" ht="12.75">
      <c r="A255" s="198"/>
      <c r="B255" s="198"/>
    </row>
    <row r="256" spans="1:7" ht="12.75">
      <c r="A256" s="197"/>
      <c r="B256" s="197"/>
      <c r="C256" s="199"/>
      <c r="D256" s="199"/>
      <c r="E256" s="200"/>
      <c r="F256" s="199"/>
      <c r="G256" s="201"/>
    </row>
    <row r="257" spans="1:7" ht="12.75">
      <c r="A257" s="202"/>
      <c r="B257" s="202"/>
      <c r="C257" s="197"/>
      <c r="D257" s="197"/>
      <c r="E257" s="203"/>
      <c r="F257" s="197"/>
      <c r="G257" s="197"/>
    </row>
    <row r="258" spans="1:7" ht="12.75">
      <c r="A258" s="197"/>
      <c r="B258" s="197"/>
      <c r="C258" s="197"/>
      <c r="D258" s="197"/>
      <c r="E258" s="203"/>
      <c r="F258" s="197"/>
      <c r="G258" s="197"/>
    </row>
    <row r="259" spans="1:7" ht="12.75">
      <c r="A259" s="197"/>
      <c r="B259" s="197"/>
      <c r="C259" s="197"/>
      <c r="D259" s="197"/>
      <c r="E259" s="203"/>
      <c r="F259" s="197"/>
      <c r="G259" s="197"/>
    </row>
    <row r="260" spans="1:7" ht="12.75">
      <c r="A260" s="197"/>
      <c r="B260" s="197"/>
      <c r="C260" s="197"/>
      <c r="D260" s="197"/>
      <c r="E260" s="203"/>
      <c r="F260" s="197"/>
      <c r="G260" s="197"/>
    </row>
    <row r="261" spans="1:7" ht="12.75">
      <c r="A261" s="197"/>
      <c r="B261" s="197"/>
      <c r="C261" s="197"/>
      <c r="D261" s="197"/>
      <c r="E261" s="203"/>
      <c r="F261" s="197"/>
      <c r="G261" s="197"/>
    </row>
    <row r="262" spans="1:7" ht="12.75">
      <c r="A262" s="197"/>
      <c r="B262" s="197"/>
      <c r="C262" s="197"/>
      <c r="D262" s="197"/>
      <c r="E262" s="203"/>
      <c r="F262" s="197"/>
      <c r="G262" s="197"/>
    </row>
    <row r="263" spans="1:7" ht="12.75">
      <c r="A263" s="197"/>
      <c r="B263" s="197"/>
      <c r="C263" s="197"/>
      <c r="D263" s="197"/>
      <c r="E263" s="203"/>
      <c r="F263" s="197"/>
      <c r="G263" s="197"/>
    </row>
    <row r="264" spans="1:7" ht="12.75">
      <c r="A264" s="197"/>
      <c r="B264" s="197"/>
      <c r="C264" s="197"/>
      <c r="D264" s="197"/>
      <c r="E264" s="203"/>
      <c r="F264" s="197"/>
      <c r="G264" s="197"/>
    </row>
    <row r="265" spans="1:7" ht="12.75">
      <c r="A265" s="197"/>
      <c r="B265" s="197"/>
      <c r="C265" s="197"/>
      <c r="D265" s="197"/>
      <c r="E265" s="203"/>
      <c r="F265" s="197"/>
      <c r="G265" s="197"/>
    </row>
    <row r="266" spans="1:7" ht="12.75">
      <c r="A266" s="197"/>
      <c r="B266" s="197"/>
      <c r="C266" s="197"/>
      <c r="D266" s="197"/>
      <c r="E266" s="203"/>
      <c r="F266" s="197"/>
      <c r="G266" s="197"/>
    </row>
    <row r="267" spans="1:7" ht="12.75">
      <c r="A267" s="197"/>
      <c r="B267" s="197"/>
      <c r="C267" s="197"/>
      <c r="D267" s="197"/>
      <c r="E267" s="203"/>
      <c r="F267" s="197"/>
      <c r="G267" s="197"/>
    </row>
    <row r="268" spans="1:7" ht="12.75">
      <c r="A268" s="197"/>
      <c r="B268" s="197"/>
      <c r="C268" s="197"/>
      <c r="D268" s="197"/>
      <c r="E268" s="203"/>
      <c r="F268" s="197"/>
      <c r="G268" s="197"/>
    </row>
    <row r="269" spans="1:7" ht="12.75">
      <c r="A269" s="197"/>
      <c r="B269" s="197"/>
      <c r="C269" s="197"/>
      <c r="D269" s="197"/>
      <c r="E269" s="203"/>
      <c r="F269" s="197"/>
      <c r="G269" s="197"/>
    </row>
  </sheetData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2014-10-23T11:42:55Z</dcterms:created>
  <dcterms:modified xsi:type="dcterms:W3CDTF">2014-11-03T05:52:30Z</dcterms:modified>
  <cp:category/>
  <cp:version/>
  <cp:contentType/>
  <cp:contentStatus/>
  <cp:revision>2</cp:revision>
</cp:coreProperties>
</file>