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zahradnik\Documents\Projekty\Sanace Plzeň\Sanace staré ekologické zátěže v areálu společnosti EURO – Šarm, sklad Plzeň – jih\VŘ Sanace Plzeň JIH\"/>
    </mc:Choice>
  </mc:AlternateContent>
  <bookViews>
    <workbookView xWindow="0" yWindow="0" windowWidth="20136" windowHeight="8124"/>
  </bookViews>
  <sheets>
    <sheet name="návrh rozpočtu" sheetId="6" r:id="rId1"/>
  </sheets>
  <definedNames>
    <definedName name="_xlnm.Print_Area" localSheetId="0">'návrh rozpočtu'!$A$2:$F$2</definedName>
  </definedNames>
  <calcPr calcId="171027"/>
</workbook>
</file>

<file path=xl/calcChain.xml><?xml version="1.0" encoding="utf-8"?>
<calcChain xmlns="http://schemas.openxmlformats.org/spreadsheetml/2006/main">
  <c r="F211" i="6" l="1"/>
  <c r="F210" i="6"/>
  <c r="F209" i="6"/>
  <c r="F208" i="6"/>
  <c r="F207" i="6"/>
  <c r="F206" i="6"/>
  <c r="F205" i="6"/>
  <c r="F204" i="6"/>
  <c r="F203" i="6"/>
  <c r="F202" i="6"/>
  <c r="F201" i="6"/>
  <c r="F197" i="6"/>
  <c r="F196" i="6"/>
  <c r="F195" i="6"/>
  <c r="F194" i="6"/>
  <c r="F193" i="6"/>
  <c r="F192" i="6"/>
  <c r="F191" i="6"/>
  <c r="F190" i="6"/>
  <c r="F188" i="6"/>
  <c r="F187" i="6"/>
  <c r="F186" i="6"/>
  <c r="F185" i="6"/>
  <c r="F184" i="6"/>
  <c r="F183" i="6"/>
  <c r="F182" i="6"/>
  <c r="F181" i="6"/>
  <c r="F180" i="6"/>
  <c r="F179" i="6"/>
  <c r="F174" i="6"/>
  <c r="F173" i="6"/>
  <c r="F172" i="6"/>
  <c r="F171" i="6"/>
  <c r="F167" i="6"/>
  <c r="F166" i="6"/>
  <c r="F165" i="6"/>
  <c r="F164" i="6"/>
  <c r="F160" i="6"/>
  <c r="F159" i="6"/>
  <c r="F158" i="6"/>
  <c r="F157" i="6"/>
  <c r="F156" i="6"/>
  <c r="F155" i="6"/>
  <c r="F154" i="6"/>
  <c r="F153" i="6"/>
  <c r="F152" i="6"/>
  <c r="F150" i="6"/>
  <c r="F149" i="6"/>
  <c r="F148" i="6"/>
  <c r="F147" i="6"/>
  <c r="F146" i="6"/>
  <c r="F141" i="6"/>
  <c r="F140" i="6"/>
  <c r="F139" i="6"/>
  <c r="F138" i="6"/>
  <c r="F137" i="6"/>
  <c r="F136" i="6"/>
  <c r="F135" i="6"/>
  <c r="F134" i="6"/>
  <c r="F133" i="6"/>
  <c r="F132" i="6"/>
  <c r="F131" i="6"/>
  <c r="F129" i="6"/>
  <c r="F128" i="6"/>
  <c r="F127" i="6"/>
  <c r="F126" i="6"/>
  <c r="F125" i="6"/>
  <c r="F124" i="6"/>
  <c r="F123" i="6"/>
  <c r="F122" i="6"/>
  <c r="F121" i="6"/>
  <c r="F120" i="6"/>
  <c r="F119" i="6"/>
  <c r="F118" i="6"/>
  <c r="F117" i="6"/>
  <c r="F116" i="6"/>
  <c r="F115" i="6"/>
  <c r="F114" i="6"/>
  <c r="F113" i="6"/>
  <c r="F108" i="6"/>
  <c r="F107" i="6"/>
  <c r="F106" i="6"/>
  <c r="F105" i="6"/>
  <c r="F103" i="6"/>
  <c r="F102" i="6"/>
  <c r="F101" i="6"/>
  <c r="F100" i="6"/>
  <c r="F99" i="6"/>
  <c r="F98" i="6"/>
  <c r="F97" i="6"/>
  <c r="F96" i="6"/>
  <c r="F95" i="6"/>
  <c r="F94" i="6"/>
  <c r="F93" i="6"/>
  <c r="F92" i="6"/>
  <c r="F91" i="6"/>
  <c r="F90" i="6"/>
  <c r="F89" i="6"/>
  <c r="F88" i="6"/>
  <c r="F87" i="6"/>
  <c r="F109" i="6" s="1"/>
  <c r="F82" i="6"/>
  <c r="F81" i="6"/>
  <c r="F80" i="6"/>
  <c r="F79" i="6"/>
  <c r="F78" i="6"/>
  <c r="F77" i="6"/>
  <c r="F76" i="6"/>
  <c r="F75" i="6"/>
  <c r="F74" i="6"/>
  <c r="F72" i="6"/>
  <c r="F71" i="6"/>
  <c r="F70" i="6"/>
  <c r="F69" i="6"/>
  <c r="F68" i="6"/>
  <c r="F67" i="6"/>
  <c r="F66" i="6"/>
  <c r="F65" i="6"/>
  <c r="F64" i="6"/>
  <c r="F63" i="6"/>
  <c r="F62" i="6"/>
  <c r="F61" i="6"/>
  <c r="F60" i="6"/>
  <c r="F59" i="6"/>
  <c r="D58" i="6"/>
  <c r="F58" i="6" s="1"/>
  <c r="D57" i="6"/>
  <c r="F57" i="6" s="1"/>
  <c r="D56" i="6"/>
  <c r="F56" i="6" s="1"/>
  <c r="F55" i="6"/>
  <c r="F54" i="6"/>
  <c r="D54" i="6"/>
  <c r="D53" i="6"/>
  <c r="F53" i="6" s="1"/>
  <c r="F52" i="6"/>
  <c r="F51" i="6"/>
  <c r="F49" i="6"/>
  <c r="F48" i="6"/>
  <c r="F47" i="6"/>
  <c r="F46" i="6"/>
  <c r="D45" i="6"/>
  <c r="F45" i="6" s="1"/>
  <c r="F44" i="6"/>
  <c r="F43" i="6"/>
  <c r="F42" i="6"/>
  <c r="F41" i="6"/>
  <c r="F40" i="6"/>
  <c r="F39" i="6"/>
  <c r="F34" i="6"/>
  <c r="F33" i="6"/>
  <c r="F32" i="6"/>
  <c r="F31" i="6"/>
  <c r="F30" i="6"/>
  <c r="F29" i="6"/>
  <c r="F28" i="6"/>
  <c r="F27" i="6"/>
  <c r="F26" i="6"/>
  <c r="F25" i="6"/>
  <c r="F24" i="6"/>
  <c r="F23" i="6"/>
  <c r="F22" i="6"/>
  <c r="F21" i="6"/>
  <c r="F20" i="6"/>
  <c r="F19" i="6"/>
  <c r="F15" i="6"/>
  <c r="F14" i="6"/>
  <c r="F13" i="6"/>
  <c r="F12" i="6"/>
  <c r="F11" i="6"/>
  <c r="F10" i="6"/>
  <c r="F9" i="6"/>
  <c r="F8" i="6"/>
  <c r="F7" i="6"/>
  <c r="F6" i="6"/>
  <c r="F212" i="6" l="1"/>
  <c r="F16" i="6"/>
  <c r="F35" i="6"/>
  <c r="F142" i="6"/>
  <c r="F161" i="6"/>
  <c r="F168" i="6"/>
  <c r="F175" i="6"/>
  <c r="F198" i="6"/>
  <c r="F215" i="6"/>
  <c r="F83" i="6"/>
</calcChain>
</file>

<file path=xl/sharedStrings.xml><?xml version="1.0" encoding="utf-8"?>
<sst xmlns="http://schemas.openxmlformats.org/spreadsheetml/2006/main" count="580" uniqueCount="368">
  <si>
    <t>3.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</si>
  <si>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</si>
  <si>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</si>
  <si>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</si>
  <si>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</si>
  <si>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</si>
  <si>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</si>
  <si>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</si>
  <si>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</si>
  <si>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</si>
  <si>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</si>
  <si>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</si>
  <si>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</si>
  <si>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</si>
  <si>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</si>
  <si>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cena celkem</t>
  </si>
  <si>
    <t>Geodetické vytýčení</t>
  </si>
  <si>
    <t>kpl.</t>
  </si>
  <si>
    <t>Zaměření výkopu</t>
  </si>
  <si>
    <t>Hloubení jam vč.nakl.na dopravní prostředek</t>
  </si>
  <si>
    <t>m3</t>
  </si>
  <si>
    <t>Svislé přemístení výkopku</t>
  </si>
  <si>
    <t>Přípl.za lepivost</t>
  </si>
  <si>
    <t>Vodorovné přemístění výkopku do 10 000m</t>
  </si>
  <si>
    <t>Uložení výkopku na skládku</t>
  </si>
  <si>
    <t>Likvidace kontaminovaných zemin</t>
  </si>
  <si>
    <t>Nakládání zemin</t>
  </si>
  <si>
    <t>Sypanina pro zásyp</t>
  </si>
  <si>
    <t>Doprava sypaniny pro zásyp</t>
  </si>
  <si>
    <t>Hutnění zásypu</t>
  </si>
  <si>
    <t>Plošná úprava terénu, nerovnosti do 20 cm v rovině</t>
  </si>
  <si>
    <t>m2</t>
  </si>
  <si>
    <t>Zajištění výkopové jámy</t>
  </si>
  <si>
    <t>4.</t>
  </si>
  <si>
    <t>Propařování horninového prostředí</t>
  </si>
  <si>
    <t>Instalace zařízení a následná demontáž</t>
  </si>
  <si>
    <t>Zařízení staveniště</t>
  </si>
  <si>
    <t>%</t>
  </si>
  <si>
    <t>Projednání a vytýčení vrtů</t>
  </si>
  <si>
    <t>hod</t>
  </si>
  <si>
    <t>bm</t>
  </si>
  <si>
    <t>ks</t>
  </si>
  <si>
    <t>Doprava vrtné soupravy</t>
  </si>
  <si>
    <t>km</t>
  </si>
  <si>
    <t>Doprava materiálu - vrty</t>
  </si>
  <si>
    <t>Přeprava sanačního zařízení</t>
  </si>
  <si>
    <t>Doprava materiálu - rozvody</t>
  </si>
  <si>
    <t>Instalace kontejneru parního vyvíječe</t>
  </si>
  <si>
    <t>Instalace kontejneru LTO</t>
  </si>
  <si>
    <t>Instalace kontejnerů regenerace AU</t>
  </si>
  <si>
    <t>Instalace podzemních potrubních rozvodů</t>
  </si>
  <si>
    <t>soubor</t>
  </si>
  <si>
    <t>Instalace el.přihřívacího zařízení 15 kW</t>
  </si>
  <si>
    <t>Instalace teplotních čidel</t>
  </si>
  <si>
    <t>Montáž elektroinstalace</t>
  </si>
  <si>
    <t>Revize elektro a propařovacího systému</t>
  </si>
  <si>
    <t>Demontáž sanačního zařízení</t>
  </si>
  <si>
    <t>Odvoz sanačního zařízení</t>
  </si>
  <si>
    <t>Provoz zařízení</t>
  </si>
  <si>
    <t>den</t>
  </si>
  <si>
    <t>Obsluha zařízení (topičské zkoušky a tlakové nádoby)</t>
  </si>
  <si>
    <t>Spotřeba a doprava LTO</t>
  </si>
  <si>
    <t>Spotřeba vody parního vyvíječe</t>
  </si>
  <si>
    <t>Spotřeba vody na čištění a regeneraci AU</t>
  </si>
  <si>
    <t>Instalace chrániček, šachtic a zabudování rozvodů do podlahy skaldu</t>
  </si>
  <si>
    <t>jednotka</t>
  </si>
  <si>
    <t>počet j.</t>
  </si>
  <si>
    <t>j. cena</t>
  </si>
  <si>
    <t>1.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</si>
  <si>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</si>
  <si>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</si>
  <si>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</si>
  <si>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</si>
  <si>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</si>
  <si>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</si>
  <si>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</si>
  <si>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</si>
  <si>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</si>
  <si>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</si>
  <si>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</si>
  <si>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</si>
  <si>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</si>
  <si>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</si>
  <si>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2.</t>
  </si>
  <si>
    <t>Odtěžba CELKEM</t>
  </si>
  <si>
    <t>Propařování horninového prostředí - CELKEM</t>
  </si>
  <si>
    <t>t</t>
  </si>
  <si>
    <t>5.</t>
  </si>
  <si>
    <t>6.</t>
  </si>
  <si>
    <t>7.</t>
  </si>
  <si>
    <t>Venting půdního vzduchu</t>
  </si>
  <si>
    <t>Ventingový test</t>
  </si>
  <si>
    <t>Ventingové vrty - výstroj ocel</t>
  </si>
  <si>
    <t>Ventingové vrty - výstroj PE</t>
  </si>
  <si>
    <t>Instalace šachet a pojezdových zhlaví</t>
  </si>
  <si>
    <t>Instalace sanační stanice</t>
  </si>
  <si>
    <t>Výkopové práce pro rozvody</t>
  </si>
  <si>
    <t>m</t>
  </si>
  <si>
    <t>Revize elektro</t>
  </si>
  <si>
    <t>Obsluha zařízení</t>
  </si>
  <si>
    <t>Nákup aktivního uhlí - filtry</t>
  </si>
  <si>
    <t>kg</t>
  </si>
  <si>
    <t>Regenerace aktivního uhlí</t>
  </si>
  <si>
    <t>filtr</t>
  </si>
  <si>
    <t>Venting půdního vzduchu - celkem</t>
  </si>
  <si>
    <t>Sanační čerpání</t>
  </si>
  <si>
    <t>Hydrogeologické vrty, prům. výstroje 140 mm</t>
  </si>
  <si>
    <t>Vyčištění vrtu čerpadlem</t>
  </si>
  <si>
    <t>Geodetické zaměření hydrogeol. vrtů</t>
  </si>
  <si>
    <t>Geologická dokumentace vrtného jádra</t>
  </si>
  <si>
    <t>Montáž elektrorozvodů</t>
  </si>
  <si>
    <t>Instalace ponorných čerpadel</t>
  </si>
  <si>
    <t>Čerpání vody z  vrtů</t>
  </si>
  <si>
    <t>vrt/den</t>
  </si>
  <si>
    <t>Odsávání fáze RU</t>
  </si>
  <si>
    <t>Zasakování předčištěných vod do vrtů</t>
  </si>
  <si>
    <t>Regenerace aktivního uhlí včetně manipulace s filtry</t>
  </si>
  <si>
    <t>Poplatek za vypouštění předčištěných vod do kanalizace</t>
  </si>
  <si>
    <t>Sanační čerpání - celkem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</si>
  <si>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</si>
  <si>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</si>
  <si>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</si>
  <si>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</si>
  <si>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</si>
  <si>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</si>
  <si>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</si>
  <si>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</si>
  <si>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</si>
  <si>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4.13</t>
  </si>
  <si>
    <t>4.14</t>
  </si>
  <si>
    <t>4.15</t>
  </si>
  <si>
    <t>4.16</t>
  </si>
  <si>
    <t>4.17</t>
  </si>
  <si>
    <t>4.18</t>
  </si>
  <si>
    <t>4.19</t>
  </si>
  <si>
    <t>4.20</t>
  </si>
  <si>
    <t>4.21</t>
  </si>
  <si>
    <t>4.22</t>
  </si>
  <si>
    <t>4.23</t>
  </si>
  <si>
    <t>4.24</t>
  </si>
  <si>
    <t>4.25</t>
  </si>
  <si>
    <t>4.26</t>
  </si>
  <si>
    <t>4.27</t>
  </si>
  <si>
    <t>4.28</t>
  </si>
  <si>
    <t>4.29</t>
  </si>
  <si>
    <t>Zneškodňování odpadů</t>
  </si>
  <si>
    <t>Vrtné jádro a kaly ze sanační stanice - biodegradace</t>
  </si>
  <si>
    <t>Upotřebené aktivní uhlí - spalovna</t>
  </si>
  <si>
    <t>Separované ropné látky - spalovna</t>
  </si>
  <si>
    <t>Separované chlorované uhlovodíky - spalovna</t>
  </si>
  <si>
    <t>Zneškodňování odpadů - celkem</t>
  </si>
  <si>
    <t>Likvidace vrtů, rozvodů a obnova ploch</t>
  </si>
  <si>
    <t>Doprava</t>
  </si>
  <si>
    <t>Demontáž podzemních potrubních a elektrických rozvodů</t>
  </si>
  <si>
    <t>Likvidace vrtů, rozvodů a obnova ploch - celkem</t>
  </si>
  <si>
    <t>Sanační monitoring</t>
  </si>
  <si>
    <t>Odběry vzorků a měření</t>
  </si>
  <si>
    <t>Odběry vzorků zemin</t>
  </si>
  <si>
    <t>Odběry vzorků podzemní vody - dynamické</t>
  </si>
  <si>
    <t>Odběry vzorků podzemní vody - statické</t>
  </si>
  <si>
    <t>Odběry vzorků vody z potrubí</t>
  </si>
  <si>
    <t>Odběry vzorků vzdušnin</t>
  </si>
  <si>
    <t>Terénní měření TOL v zeminách</t>
  </si>
  <si>
    <t>Doprava vzorků a osob</t>
  </si>
  <si>
    <t>Laboratorní analýzy</t>
  </si>
  <si>
    <t>Zemina - ClU</t>
  </si>
  <si>
    <t>Voda - ClU včetně VC</t>
  </si>
  <si>
    <t>Voda - ethylen, ethan, metan</t>
  </si>
  <si>
    <t>Voda - UCHR</t>
  </si>
  <si>
    <t>Voda - CHSK-Cr</t>
  </si>
  <si>
    <t>Voda - AOX</t>
  </si>
  <si>
    <t>Vzduch - TOL</t>
  </si>
  <si>
    <t>Sanační monitoring - celkem</t>
  </si>
  <si>
    <t>Řízení a sled prací, vyhodnocení</t>
  </si>
  <si>
    <t>výtisk</t>
  </si>
  <si>
    <t>Sled, řízení a dokumentace sanačních prací</t>
  </si>
  <si>
    <t>Zpracování a vyhodnocení dat, etapové a závěrečná zpráva</t>
  </si>
  <si>
    <t>Grafické zpracování dat</t>
  </si>
  <si>
    <t>Tisk a reprodukce etapových a záverečné zprávy</t>
  </si>
  <si>
    <t>Kontrolní dny, jednání</t>
  </si>
  <si>
    <t>Etapové a závěrečné plnění databáze SEKM včetně PKM</t>
  </si>
  <si>
    <t>Doprava osob</t>
  </si>
  <si>
    <t>Řízení a sled prací, vyhodnocení - celkem</t>
  </si>
  <si>
    <t>5.1</t>
  </si>
  <si>
    <t>5.2</t>
  </si>
  <si>
    <t>5.3</t>
  </si>
  <si>
    <t>5.4</t>
  </si>
  <si>
    <t>6.1</t>
  </si>
  <si>
    <t>6.2</t>
  </si>
  <si>
    <t>6.3</t>
  </si>
  <si>
    <t>6.4</t>
  </si>
  <si>
    <t>Likvidace vertikálních vrtů</t>
  </si>
  <si>
    <t>Měření ClU na výstupu filtrů trubičkami</t>
  </si>
  <si>
    <t>30</t>
  </si>
  <si>
    <t>7.1</t>
  </si>
  <si>
    <t>7.2</t>
  </si>
  <si>
    <t>7.3</t>
  </si>
  <si>
    <t>7.4</t>
  </si>
  <si>
    <t>8.</t>
  </si>
  <si>
    <t>8.1</t>
  </si>
  <si>
    <t>8.2</t>
  </si>
  <si>
    <t>8.3</t>
  </si>
  <si>
    <t>8.4</t>
  </si>
  <si>
    <t>8.5</t>
  </si>
  <si>
    <t>8.6</t>
  </si>
  <si>
    <t>8.7</t>
  </si>
  <si>
    <t>9.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</si>
  <si>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</si>
  <si>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</si>
  <si>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</si>
  <si>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</si>
  <si>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</si>
  <si>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</si>
  <si>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</si>
  <si>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</si>
  <si>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</si>
  <si>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</si>
  <si>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</si>
  <si>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</si>
  <si>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</si>
  <si>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</si>
  <si>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</si>
  <si>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</si>
  <si>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</si>
  <si>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</si>
  <si>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</si>
  <si>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</si>
  <si>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</si>
  <si>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</si>
  <si>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</si>
  <si>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</si>
  <si>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2.25</t>
  </si>
  <si>
    <t>2.26</t>
  </si>
  <si>
    <t>2.27</t>
  </si>
  <si>
    <t>2.28</t>
  </si>
  <si>
    <t>2.29</t>
  </si>
  <si>
    <t>2.30</t>
  </si>
  <si>
    <t>2.31</t>
  </si>
  <si>
    <t>2.32</t>
  </si>
  <si>
    <t>2.33</t>
  </si>
  <si>
    <t>2.34</t>
  </si>
  <si>
    <t>2.35</t>
  </si>
  <si>
    <t>2.36</t>
  </si>
  <si>
    <t>2.37</t>
  </si>
  <si>
    <t>2.38</t>
  </si>
  <si>
    <t>2.39</t>
  </si>
  <si>
    <t>2.40</t>
  </si>
  <si>
    <t>Odtěžba - jižní jáma - zemní práce, statika výkopu, skládkovné, zpětný zásyp</t>
  </si>
  <si>
    <t>Instalace skruží pro horizontální vrty</t>
  </si>
  <si>
    <t>2.41</t>
  </si>
  <si>
    <t>2.42</t>
  </si>
  <si>
    <t>2.43</t>
  </si>
  <si>
    <t>Odtěžba - severní jáma</t>
  </si>
  <si>
    <t>Kombinované (propařovací/extrakční) vrty vertikální dvojčata (do 6 a 4 m), ocelová výstroj prům. 114 mm</t>
  </si>
  <si>
    <t>Kombinované (propařovací/extrakční) vrty horizontální, ocelová výstroj prům. 114 mm</t>
  </si>
  <si>
    <t>Extrakční vrty, ocelová výstroj prům. 114 mm</t>
  </si>
  <si>
    <t>Monitorovací vrty, PVC výstroj prům. 125 mm</t>
  </si>
  <si>
    <t>Horizontálních vrtů vč. šachtic</t>
  </si>
  <si>
    <t xml:space="preserve">ISM </t>
  </si>
  <si>
    <t>spotřeby:  - laktát sodný</t>
  </si>
  <si>
    <t xml:space="preserve">                - nanoželezo</t>
  </si>
  <si>
    <t xml:space="preserve">soubor 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</si>
  <si>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</si>
  <si>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</si>
  <si>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</si>
  <si>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</si>
  <si>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</si>
  <si>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</si>
  <si>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</si>
  <si>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</si>
  <si>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</si>
  <si>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 xml:space="preserve">Instalace předúpravy technologické vody, vč. akumulační nádrže </t>
  </si>
  <si>
    <t xml:space="preserve">Demontáž předúpravy technologické vody, vč. akumulační nádrže  </t>
  </si>
  <si>
    <t>Sestavení a demotáž mobilní aplikační jednotky  ISM</t>
  </si>
  <si>
    <t>Instalace aplikačních rozvodů ISM</t>
  </si>
  <si>
    <t xml:space="preserve">Obsluha zařízení ISM </t>
  </si>
  <si>
    <t xml:space="preserve">hod </t>
  </si>
  <si>
    <t xml:space="preserve">nákladní doprava činidel </t>
  </si>
  <si>
    <t xml:space="preserve">osobní doprava </t>
  </si>
  <si>
    <t>ISM - celkem</t>
  </si>
  <si>
    <t xml:space="preserve">kg </t>
  </si>
  <si>
    <t xml:space="preserve">                - technologická voda / vodné </t>
  </si>
  <si>
    <t xml:space="preserve">km </t>
  </si>
  <si>
    <t>8.8</t>
  </si>
  <si>
    <t>8.9</t>
  </si>
  <si>
    <t>8.10</t>
  </si>
  <si>
    <t>8.11</t>
  </si>
  <si>
    <t>8.12</t>
  </si>
  <si>
    <t>8.13</t>
  </si>
  <si>
    <t>8.14</t>
  </si>
  <si>
    <t>8.15</t>
  </si>
  <si>
    <t>8.16</t>
  </si>
  <si>
    <t>8.17</t>
  </si>
  <si>
    <t>9.1</t>
  </si>
  <si>
    <t>9.2</t>
  </si>
  <si>
    <t>9.3</t>
  </si>
  <si>
    <t>9.4</t>
  </si>
  <si>
    <t>9.5</t>
  </si>
  <si>
    <t>9.6</t>
  </si>
  <si>
    <t>9.7</t>
  </si>
  <si>
    <t>10.</t>
  </si>
  <si>
    <t>8.18</t>
  </si>
  <si>
    <t xml:space="preserve">Měření FCHP ve vzorcích podzemních vod </t>
  </si>
  <si>
    <t xml:space="preserve">ks </t>
  </si>
  <si>
    <t>Voda - C10-C40</t>
  </si>
  <si>
    <t>8.19</t>
  </si>
  <si>
    <t>Teplotní čidla a měření teplot, spotřeba el. energie</t>
  </si>
  <si>
    <t>technolog. segment</t>
  </si>
  <si>
    <t>Provoz ventingového zařízení, včetně spotřeby el. energie</t>
  </si>
  <si>
    <t>Obsluha zařízení, dozor a servis</t>
  </si>
  <si>
    <t>Servis a výměny AU</t>
  </si>
  <si>
    <t>Komplexní provoz včetně sportřeby el. energie</t>
  </si>
  <si>
    <t>Aktualizace analýzy rizik</t>
  </si>
  <si>
    <t>měření</t>
  </si>
  <si>
    <t>Práce odpovědného hydrogeologa</t>
  </si>
  <si>
    <t>Práce statika a geotechnika</t>
  </si>
  <si>
    <t>9.8</t>
  </si>
  <si>
    <t>9.9</t>
  </si>
  <si>
    <t>9.10</t>
  </si>
  <si>
    <t>celek</t>
  </si>
  <si>
    <t>Dozor odpovědného statika</t>
  </si>
  <si>
    <t>1.15.</t>
  </si>
  <si>
    <t>0.</t>
  </si>
  <si>
    <t>0.1</t>
  </si>
  <si>
    <t>0.2</t>
  </si>
  <si>
    <t>0.3</t>
  </si>
  <si>
    <t>0.4</t>
  </si>
  <si>
    <t>0.5</t>
  </si>
  <si>
    <t>0.6</t>
  </si>
  <si>
    <t>0.7</t>
  </si>
  <si>
    <t>0.8</t>
  </si>
  <si>
    <t>0.9</t>
  </si>
  <si>
    <t>0.10</t>
  </si>
  <si>
    <t>Příprava realizace projektu</t>
  </si>
  <si>
    <t>Příprava realizace projektu  CELKEM</t>
  </si>
  <si>
    <t>Rekognoskace lokality</t>
  </si>
  <si>
    <t>Zjištění povolení a stanovisek</t>
  </si>
  <si>
    <t>Zajištění povolení aplikace závadných látek</t>
  </si>
  <si>
    <t>Tisk a reprodukce</t>
  </si>
  <si>
    <t>Práce odpovědného sanačního geologa</t>
  </si>
  <si>
    <t>Vytýčení sítí a trasování sdělovacích kabelů</t>
  </si>
  <si>
    <t>Náklady na vypnutí trakčního vedení, zajištění odborného dozoru</t>
  </si>
  <si>
    <t>Zpracování realizačního projektu</t>
  </si>
  <si>
    <t>Zpracování projektu statického zajištění výkopů</t>
  </si>
  <si>
    <t>CENA CELKEM bez DPH</t>
  </si>
  <si>
    <t>Pronájem a provoz gravitačního stupně</t>
  </si>
  <si>
    <t>Pronájem a provoz stripovacích věží</t>
  </si>
  <si>
    <t>Instalace vodoměrné a regulační techniky aplikace</t>
  </si>
  <si>
    <t>5.14</t>
  </si>
  <si>
    <t>aplikační cyklus</t>
  </si>
  <si>
    <t>Polní plynometrická detekce pomocí MiniRAE v HG objektech</t>
  </si>
  <si>
    <t>Pronájem a provoz kontejneru parního vyvíječe</t>
  </si>
  <si>
    <t>Pronájem a provoz kontejneru LTO</t>
  </si>
  <si>
    <t>Pronájem a provoz propařovacího komplexu</t>
  </si>
  <si>
    <t>Pronájem a provoz chladícího komplexu</t>
  </si>
  <si>
    <t>Provozní technik propařování</t>
  </si>
  <si>
    <t>9.11</t>
  </si>
  <si>
    <t>Dozor a monitoring aplikovaných HG objektů</t>
  </si>
  <si>
    <t>5.15</t>
  </si>
  <si>
    <t>Provozní sledování FCHP pro účely aplikace ISM</t>
  </si>
  <si>
    <t>2.44</t>
  </si>
  <si>
    <t>2.45</t>
  </si>
  <si>
    <t>Provizorní přeložení dešťové kanalizace a její obnovení</t>
  </si>
  <si>
    <t>Geodetické zaměření skutečného stavu obnovené kanalizace</t>
  </si>
  <si>
    <t>Zřízení a odstranění mezideponie</t>
  </si>
  <si>
    <t>1.16.</t>
  </si>
  <si>
    <t>Pronájem a provoz zařízení ISM včetně spotřeby el. energie (4x laktát, 2x nanoFe)</t>
  </si>
  <si>
    <t>Příloha 10: Slepý rozpočet nápravných opatření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</si>
</sst>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K_č_-;\-* #,##0.00\ _K_č_-;_-* &quot;-&quot;??\ _K_č_-;_-@_-"/>
    <numFmt numFmtId="164" formatCode="#,##0.0"/>
    <numFmt numFmtId="165" formatCode="#,##0\ _K_č"/>
    <numFmt numFmtId="166" formatCode="#,##0\ &quot;Kč&quot;"/>
  </numFmts>
  <fonts count="1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name val="Arial CE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sz val="11"/>
      <color rgb="FF000000"/>
      <name val="Calibri"/>
      <family val="2"/>
      <charset val="238"/>
    </font>
    <font>
      <sz val="10"/>
      <color rgb="FF000000"/>
      <name val="Times New Roman CE"/>
      <charset val="238"/>
    </font>
    <font>
      <b/>
      <sz val="11"/>
      <color rgb="FF000000"/>
      <name val="Calibri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</font>
    <font>
      <sz val="2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1" fillId="0" borderId="0"/>
    <xf numFmtId="0" fontId="5" fillId="0" borderId="0"/>
    <xf numFmtId="0" fontId="6" fillId="0" borderId="0" applyNumberFormat="0" applyBorder="0" applyProtection="0"/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</cellStyleXfs>
  <cellXfs count="126">
    <xf numFmtId="0" fontId="0" fillId="0" borderId="0" xfId="0"/>
    <xf numFmtId="0" fontId="7" fillId="0" borderId="0" xfId="2" applyFont="1" applyAlignment="1">
      <alignment horizontal="center"/>
    </xf>
    <xf numFmtId="0" fontId="3" fillId="0" borderId="6" xfId="0" applyFont="1" applyFill="1" applyBorder="1" applyAlignment="1" applyProtection="1">
      <alignment horizontal="left" wrapText="1"/>
    </xf>
    <xf numFmtId="0" fontId="0" fillId="0" borderId="0" xfId="0"/>
    <xf numFmtId="3" fontId="8" fillId="0" borderId="2" xfId="0" applyNumberFormat="1" applyFont="1" applyFill="1" applyBorder="1" applyAlignment="1">
      <alignment horizontal="center"/>
    </xf>
    <xf numFmtId="4" fontId="8" fillId="0" borderId="2" xfId="0" applyNumberFormat="1" applyFont="1" applyFill="1" applyBorder="1" applyAlignment="1">
      <alignment horizontal="center"/>
    </xf>
    <xf numFmtId="165" fontId="10" fillId="0" borderId="3" xfId="0" applyNumberFormat="1" applyFont="1" applyFill="1" applyBorder="1" applyAlignment="1">
      <alignment horizontal="right"/>
    </xf>
    <xf numFmtId="3" fontId="3" fillId="0" borderId="2" xfId="0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165" fontId="3" fillId="0" borderId="4" xfId="0" applyNumberFormat="1" applyFont="1" applyFill="1" applyBorder="1" applyAlignment="1" applyProtection="1">
      <alignment horizontal="right"/>
      <protection locked="0"/>
    </xf>
    <xf numFmtId="0" fontId="10" fillId="0" borderId="6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165" fontId="3" fillId="0" borderId="0" xfId="0" applyNumberFormat="1" applyFont="1" applyFill="1" applyBorder="1" applyAlignment="1" applyProtection="1">
      <alignment horizontal="right"/>
      <protection locked="0"/>
    </xf>
    <xf numFmtId="0" fontId="3" fillId="0" borderId="15" xfId="0" applyFont="1" applyFill="1" applyBorder="1" applyAlignment="1">
      <alignment horizontal="center"/>
    </xf>
    <xf numFmtId="0" fontId="9" fillId="0" borderId="19" xfId="0" applyFont="1" applyFill="1" applyBorder="1" applyAlignment="1" applyProtection="1">
      <alignment horizontal="left"/>
    </xf>
    <xf numFmtId="0" fontId="9" fillId="0" borderId="20" xfId="0" applyFont="1" applyFill="1" applyBorder="1" applyAlignment="1" applyProtection="1">
      <alignment horizontal="left"/>
    </xf>
    <xf numFmtId="0" fontId="7" fillId="0" borderId="20" xfId="2" applyFont="1" applyBorder="1" applyAlignment="1">
      <alignment horizontal="center"/>
    </xf>
    <xf numFmtId="0" fontId="7" fillId="0" borderId="1" xfId="2" applyFont="1" applyBorder="1" applyAlignment="1">
      <alignment horizontal="center"/>
    </xf>
    <xf numFmtId="0" fontId="8" fillId="0" borderId="20" xfId="0" applyFont="1" applyFill="1" applyBorder="1"/>
    <xf numFmtId="3" fontId="8" fillId="0" borderId="20" xfId="0" applyNumberFormat="1" applyFont="1" applyFill="1" applyBorder="1"/>
    <xf numFmtId="4" fontId="8" fillId="0" borderId="20" xfId="0" applyNumberFormat="1" applyFont="1" applyFill="1" applyBorder="1"/>
    <xf numFmtId="0" fontId="3" fillId="0" borderId="2" xfId="0" applyFont="1" applyFill="1" applyBorder="1" applyAlignment="1">
      <alignment horizontal="center"/>
    </xf>
    <xf numFmtId="4" fontId="3" fillId="0" borderId="2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4" fontId="3" fillId="0" borderId="5" xfId="0" applyNumberFormat="1" applyFont="1" applyFill="1" applyBorder="1" applyAlignment="1">
      <alignment horizontal="center"/>
    </xf>
    <xf numFmtId="0" fontId="3" fillId="0" borderId="6" xfId="0" applyFont="1" applyFill="1" applyBorder="1" applyAlignment="1" applyProtection="1">
      <alignment horizontal="left"/>
    </xf>
    <xf numFmtId="0" fontId="3" fillId="0" borderId="7" xfId="0" applyFont="1" applyFill="1" applyBorder="1" applyAlignment="1" applyProtection="1">
      <alignment horizontal="left"/>
    </xf>
    <xf numFmtId="4" fontId="3" fillId="0" borderId="15" xfId="0" applyNumberFormat="1" applyFont="1" applyFill="1" applyBorder="1" applyAlignment="1">
      <alignment horizontal="center"/>
    </xf>
    <xf numFmtId="166" fontId="3" fillId="0" borderId="5" xfId="0" applyNumberFormat="1" applyFont="1" applyFill="1" applyBorder="1" applyAlignment="1">
      <alignment horizontal="center"/>
    </xf>
    <xf numFmtId="166" fontId="3" fillId="0" borderId="2" xfId="0" applyNumberFormat="1" applyFont="1" applyFill="1" applyBorder="1" applyAlignment="1">
      <alignment horizontal="center"/>
    </xf>
    <xf numFmtId="166" fontId="3" fillId="0" borderId="3" xfId="0" applyNumberFormat="1" applyFont="1" applyFill="1" applyBorder="1" applyAlignment="1">
      <alignment horizontal="right"/>
    </xf>
    <xf numFmtId="166" fontId="3" fillId="0" borderId="4" xfId="0" applyNumberFormat="1" applyFont="1" applyFill="1" applyBorder="1" applyAlignment="1">
      <alignment horizontal="right"/>
    </xf>
    <xf numFmtId="166" fontId="3" fillId="0" borderId="4" xfId="0" applyNumberFormat="1" applyFont="1" applyFill="1" applyBorder="1" applyAlignment="1" applyProtection="1">
      <alignment horizontal="right"/>
      <protection locked="0"/>
    </xf>
    <xf numFmtId="166" fontId="9" fillId="0" borderId="1" xfId="0" applyNumberFormat="1" applyFont="1" applyFill="1" applyBorder="1" applyAlignment="1">
      <alignment horizontal="right"/>
    </xf>
    <xf numFmtId="3" fontId="3" fillId="0" borderId="5" xfId="0" applyNumberFormat="1" applyFont="1" applyFill="1" applyBorder="1" applyAlignment="1">
      <alignment horizontal="center"/>
    </xf>
    <xf numFmtId="49" fontId="3" fillId="0" borderId="2" xfId="10" applyNumberFormat="1" applyFont="1" applyFill="1" applyBorder="1" applyAlignment="1">
      <alignment horizontal="center" shrinkToFit="1"/>
    </xf>
    <xf numFmtId="3" fontId="3" fillId="0" borderId="2" xfId="10" applyNumberFormat="1" applyFont="1" applyFill="1" applyBorder="1" applyAlignment="1">
      <alignment horizontal="center"/>
    </xf>
    <xf numFmtId="4" fontId="3" fillId="0" borderId="2" xfId="10" applyNumberFormat="1" applyFont="1" applyFill="1" applyBorder="1" applyAlignment="1">
      <alignment horizontal="center"/>
    </xf>
    <xf numFmtId="165" fontId="3" fillId="0" borderId="3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 applyProtection="1">
      <alignment horizontal="left"/>
    </xf>
    <xf numFmtId="0" fontId="8" fillId="0" borderId="2" xfId="0" applyFont="1" applyFill="1" applyBorder="1"/>
    <xf numFmtId="165" fontId="9" fillId="0" borderId="1" xfId="0" applyNumberFormat="1" applyFont="1" applyFill="1" applyBorder="1" applyAlignment="1">
      <alignment horizontal="right"/>
    </xf>
    <xf numFmtId="164" fontId="3" fillId="0" borderId="2" xfId="0" applyNumberFormat="1" applyFont="1" applyFill="1" applyBorder="1" applyAlignment="1">
      <alignment horizontal="center"/>
    </xf>
    <xf numFmtId="49" fontId="3" fillId="0" borderId="15" xfId="10" applyNumberFormat="1" applyFont="1" applyFill="1" applyBorder="1" applyAlignment="1">
      <alignment horizontal="center" shrinkToFit="1"/>
    </xf>
    <xf numFmtId="164" fontId="3" fillId="0" borderId="15" xfId="0" applyNumberFormat="1" applyFont="1" applyFill="1" applyBorder="1" applyAlignment="1">
      <alignment horizontal="center"/>
    </xf>
    <xf numFmtId="0" fontId="3" fillId="0" borderId="2" xfId="0" applyFont="1" applyFill="1" applyBorder="1" applyAlignment="1" applyProtection="1">
      <alignment horizontal="left"/>
    </xf>
    <xf numFmtId="0" fontId="9" fillId="0" borderId="22" xfId="0" applyFont="1" applyFill="1" applyBorder="1" applyAlignment="1" applyProtection="1">
      <alignment horizontal="left"/>
    </xf>
    <xf numFmtId="0" fontId="8" fillId="0" borderId="22" xfId="0" applyFont="1" applyFill="1" applyBorder="1"/>
    <xf numFmtId="3" fontId="8" fillId="0" borderId="22" xfId="0" applyNumberFormat="1" applyFont="1" applyFill="1" applyBorder="1"/>
    <xf numFmtId="4" fontId="8" fillId="0" borderId="22" xfId="0" applyNumberFormat="1" applyFont="1" applyFill="1" applyBorder="1"/>
    <xf numFmtId="165" fontId="9" fillId="0" borderId="23" xfId="0" applyNumberFormat="1" applyFont="1" applyFill="1" applyBorder="1" applyAlignment="1">
      <alignment horizontal="right"/>
    </xf>
    <xf numFmtId="0" fontId="3" fillId="0" borderId="5" xfId="0" applyFont="1" applyFill="1" applyBorder="1" applyAlignment="1" applyProtection="1">
      <alignment horizontal="left"/>
    </xf>
    <xf numFmtId="49" fontId="2" fillId="0" borderId="18" xfId="7" applyNumberFormat="1" applyFont="1" applyFill="1" applyBorder="1" applyAlignment="1">
      <alignment horizontal="left" vertical="center"/>
    </xf>
    <xf numFmtId="0" fontId="9" fillId="0" borderId="20" xfId="0" applyFont="1" applyFill="1" applyBorder="1"/>
    <xf numFmtId="3" fontId="8" fillId="0" borderId="20" xfId="0" applyNumberFormat="1" applyFont="1" applyFill="1" applyBorder="1" applyAlignment="1">
      <alignment horizontal="center"/>
    </xf>
    <xf numFmtId="4" fontId="8" fillId="0" borderId="20" xfId="0" applyNumberFormat="1" applyFont="1" applyFill="1" applyBorder="1" applyAlignment="1">
      <alignment horizontal="center"/>
    </xf>
    <xf numFmtId="49" fontId="2" fillId="0" borderId="12" xfId="7" quotePrefix="1" applyNumberFormat="1" applyFont="1" applyFill="1" applyBorder="1" applyAlignment="1">
      <alignment horizontal="left" vertical="center"/>
    </xf>
    <xf numFmtId="49" fontId="2" fillId="0" borderId="9" xfId="7" quotePrefix="1" applyNumberFormat="1" applyFont="1" applyFill="1" applyBorder="1" applyAlignment="1">
      <alignment horizontal="left" vertical="center"/>
    </xf>
    <xf numFmtId="49" fontId="2" fillId="0" borderId="16" xfId="7" quotePrefix="1" applyNumberFormat="1" applyFont="1" applyFill="1" applyBorder="1" applyAlignment="1">
      <alignment horizontal="left" vertical="center"/>
    </xf>
    <xf numFmtId="0" fontId="3" fillId="0" borderId="15" xfId="0" applyFont="1" applyFill="1" applyBorder="1" applyAlignment="1" applyProtection="1">
      <alignment horizontal="left"/>
    </xf>
    <xf numFmtId="165" fontId="3" fillId="0" borderId="17" xfId="0" applyNumberFormat="1" applyFont="1" applyFill="1" applyBorder="1" applyAlignment="1" applyProtection="1">
      <alignment horizontal="right"/>
      <protection locked="0"/>
    </xf>
    <xf numFmtId="0" fontId="10" fillId="0" borderId="2" xfId="0" applyFont="1" applyFill="1" applyBorder="1" applyAlignment="1">
      <alignment horizontal="left" vertical="center" wrapText="1" indent="1"/>
    </xf>
    <xf numFmtId="0" fontId="3" fillId="0" borderId="20" xfId="0" applyFont="1" applyFill="1" applyBorder="1"/>
    <xf numFmtId="0" fontId="3" fillId="0" borderId="20" xfId="0" applyFont="1" applyFill="1" applyBorder="1" applyAlignment="1">
      <alignment horizontal="center"/>
    </xf>
    <xf numFmtId="4" fontId="3" fillId="0" borderId="20" xfId="0" applyNumberFormat="1" applyFont="1" applyFill="1" applyBorder="1" applyAlignment="1">
      <alignment horizontal="center"/>
    </xf>
    <xf numFmtId="0" fontId="10" fillId="0" borderId="8" xfId="0" applyFont="1" applyFill="1" applyBorder="1" applyAlignment="1">
      <alignment horizontal="left" vertical="center" wrapText="1" indent="1"/>
    </xf>
    <xf numFmtId="49" fontId="8" fillId="0" borderId="8" xfId="10" applyNumberFormat="1" applyFont="1" applyFill="1" applyBorder="1" applyAlignment="1">
      <alignment horizontal="center" shrinkToFit="1"/>
    </xf>
    <xf numFmtId="3" fontId="8" fillId="0" borderId="8" xfId="10" applyNumberFormat="1" applyFont="1" applyFill="1" applyBorder="1" applyAlignment="1">
      <alignment horizontal="center"/>
    </xf>
    <xf numFmtId="4" fontId="8" fillId="0" borderId="8" xfId="10" applyNumberFormat="1" applyFont="1" applyFill="1" applyBorder="1" applyAlignment="1">
      <alignment horizontal="center"/>
    </xf>
    <xf numFmtId="165" fontId="8" fillId="0" borderId="10" xfId="0" applyNumberFormat="1" applyFont="1" applyFill="1" applyBorder="1" applyAlignment="1" applyProtection="1">
      <alignment horizontal="right"/>
      <protection locked="0"/>
    </xf>
    <xf numFmtId="4" fontId="3" fillId="0" borderId="15" xfId="1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left"/>
    </xf>
    <xf numFmtId="4" fontId="3" fillId="0" borderId="5" xfId="10" applyNumberFormat="1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3" fillId="0" borderId="14" xfId="0" applyFont="1" applyFill="1" applyBorder="1" applyAlignment="1" applyProtection="1">
      <alignment horizontal="left"/>
    </xf>
    <xf numFmtId="166" fontId="3" fillId="0" borderId="15" xfId="0" applyNumberFormat="1" applyFont="1" applyFill="1" applyBorder="1" applyAlignment="1">
      <alignment horizontal="center"/>
    </xf>
    <xf numFmtId="166" fontId="3" fillId="0" borderId="17" xfId="0" applyNumberFormat="1" applyFont="1" applyFill="1" applyBorder="1" applyAlignment="1">
      <alignment horizontal="right"/>
    </xf>
    <xf numFmtId="0" fontId="0" fillId="0" borderId="0" xfId="0" applyFill="1"/>
    <xf numFmtId="2" fontId="3" fillId="0" borderId="2" xfId="0" applyNumberFormat="1" applyFont="1" applyFill="1" applyBorder="1" applyAlignment="1">
      <alignment horizontal="center"/>
    </xf>
    <xf numFmtId="165" fontId="3" fillId="0" borderId="4" xfId="0" applyNumberFormat="1" applyFont="1" applyFill="1" applyBorder="1" applyAlignment="1">
      <alignment horizontal="right"/>
    </xf>
    <xf numFmtId="0" fontId="7" fillId="0" borderId="20" xfId="2" applyFont="1" applyFill="1" applyBorder="1" applyAlignment="1">
      <alignment horizontal="center"/>
    </xf>
    <xf numFmtId="0" fontId="7" fillId="0" borderId="1" xfId="2" applyFont="1" applyFill="1" applyBorder="1" applyAlignment="1">
      <alignment horizontal="center"/>
    </xf>
    <xf numFmtId="49" fontId="2" fillId="0" borderId="12" xfId="1" applyNumberFormat="1" applyFont="1" applyFill="1" applyBorder="1" applyAlignment="1">
      <alignment horizontal="left" vertical="center"/>
    </xf>
    <xf numFmtId="0" fontId="10" fillId="0" borderId="7" xfId="0" applyFont="1" applyFill="1" applyBorder="1" applyAlignment="1">
      <alignment horizontal="left" vertical="center" wrapText="1" indent="1"/>
    </xf>
    <xf numFmtId="0" fontId="8" fillId="0" borderId="5" xfId="0" applyFont="1" applyFill="1" applyBorder="1"/>
    <xf numFmtId="3" fontId="8" fillId="0" borderId="5" xfId="0" applyNumberFormat="1" applyFont="1" applyFill="1" applyBorder="1"/>
    <xf numFmtId="4" fontId="8" fillId="0" borderId="5" xfId="0" applyNumberFormat="1" applyFont="1" applyFill="1" applyBorder="1"/>
    <xf numFmtId="49" fontId="2" fillId="0" borderId="9" xfId="1" applyNumberFormat="1" applyFont="1" applyFill="1" applyBorder="1" applyAlignment="1">
      <alignment horizontal="left" vertical="center"/>
    </xf>
    <xf numFmtId="49" fontId="2" fillId="0" borderId="13" xfId="1" applyNumberFormat="1" applyFont="1" applyFill="1" applyBorder="1" applyAlignment="1">
      <alignment horizontal="left" vertical="center"/>
    </xf>
    <xf numFmtId="0" fontId="10" fillId="0" borderId="2" xfId="0" applyFont="1" applyFill="1" applyBorder="1"/>
    <xf numFmtId="3" fontId="10" fillId="0" borderId="2" xfId="0" applyNumberFormat="1" applyFont="1" applyFill="1" applyBorder="1" applyAlignment="1">
      <alignment horizontal="center"/>
    </xf>
    <xf numFmtId="4" fontId="10" fillId="0" borderId="2" xfId="0" applyNumberFormat="1" applyFont="1" applyFill="1" applyBorder="1" applyAlignment="1">
      <alignment horizontal="center"/>
    </xf>
    <xf numFmtId="0" fontId="9" fillId="0" borderId="19" xfId="0" applyFont="1" applyFill="1" applyBorder="1"/>
    <xf numFmtId="16" fontId="2" fillId="0" borderId="12" xfId="1" applyNumberFormat="1" applyFont="1" applyFill="1" applyBorder="1" applyAlignment="1">
      <alignment horizontal="left" vertical="center"/>
    </xf>
    <xf numFmtId="16" fontId="2" fillId="0" borderId="9" xfId="1" applyNumberFormat="1" applyFont="1" applyFill="1" applyBorder="1" applyAlignment="1">
      <alignment horizontal="left" vertical="center"/>
    </xf>
    <xf numFmtId="16" fontId="2" fillId="0" borderId="12" xfId="1" quotePrefix="1" applyNumberFormat="1" applyFont="1" applyFill="1" applyBorder="1" applyAlignment="1">
      <alignment horizontal="left" vertical="center"/>
    </xf>
    <xf numFmtId="16" fontId="2" fillId="0" borderId="9" xfId="1" quotePrefix="1" applyNumberFormat="1" applyFont="1" applyFill="1" applyBorder="1" applyAlignment="1">
      <alignment horizontal="left" vertical="center"/>
    </xf>
    <xf numFmtId="0" fontId="2" fillId="0" borderId="2" xfId="0" applyFont="1" applyFill="1" applyBorder="1" applyAlignment="1">
      <alignment wrapText="1"/>
    </xf>
    <xf numFmtId="0" fontId="9" fillId="0" borderId="24" xfId="0" applyFont="1" applyFill="1" applyBorder="1" applyAlignment="1" applyProtection="1">
      <alignment horizontal="left"/>
    </xf>
    <xf numFmtId="0" fontId="8" fillId="0" borderId="25" xfId="0" applyFont="1" applyFill="1" applyBorder="1"/>
    <xf numFmtId="3" fontId="8" fillId="0" borderId="25" xfId="0" applyNumberFormat="1" applyFont="1" applyFill="1" applyBorder="1"/>
    <xf numFmtId="4" fontId="8" fillId="0" borderId="25" xfId="0" applyNumberFormat="1" applyFont="1" applyFill="1" applyBorder="1"/>
    <xf numFmtId="166" fontId="9" fillId="0" borderId="26" xfId="0" applyNumberFormat="1" applyFont="1" applyFill="1" applyBorder="1" applyAlignment="1">
      <alignment horizontal="right"/>
    </xf>
    <xf numFmtId="0" fontId="7" fillId="0" borderId="0" xfId="2" applyFont="1" applyAlignment="1">
      <alignment horizontal="left"/>
    </xf>
    <xf numFmtId="0" fontId="12" fillId="0" borderId="18" xfId="0" applyFont="1" applyFill="1" applyBorder="1" applyAlignment="1">
      <alignment horizontal="left"/>
    </xf>
    <xf numFmtId="0" fontId="11" fillId="0" borderId="13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11" fillId="0" borderId="9" xfId="0" quotePrefix="1" applyFont="1" applyFill="1" applyBorder="1" applyAlignment="1">
      <alignment horizontal="left"/>
    </xf>
    <xf numFmtId="0" fontId="11" fillId="0" borderId="13" xfId="0" quotePrefix="1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12" fillId="0" borderId="0" xfId="0" applyFont="1" applyFill="1" applyBorder="1" applyAlignment="1">
      <alignment horizontal="left"/>
    </xf>
    <xf numFmtId="0" fontId="12" fillId="0" borderId="18" xfId="0" quotePrefix="1" applyFont="1" applyFill="1" applyBorder="1" applyAlignment="1">
      <alignment horizontal="left"/>
    </xf>
    <xf numFmtId="0" fontId="12" fillId="0" borderId="21" xfId="0" quotePrefix="1" applyFont="1" applyFill="1" applyBorder="1" applyAlignment="1">
      <alignment horizontal="left"/>
    </xf>
    <xf numFmtId="0" fontId="0" fillId="0" borderId="18" xfId="0" quotePrefix="1" applyFill="1" applyBorder="1" applyAlignment="1">
      <alignment horizontal="left"/>
    </xf>
    <xf numFmtId="16" fontId="0" fillId="0" borderId="11" xfId="0" quotePrefix="1" applyNumberFormat="1" applyBorder="1" applyAlignment="1">
      <alignment horizontal="left"/>
    </xf>
    <xf numFmtId="0" fontId="0" fillId="0" borderId="9" xfId="0" quotePrefix="1" applyFill="1" applyBorder="1" applyAlignment="1">
      <alignment horizontal="left"/>
    </xf>
    <xf numFmtId="16" fontId="0" fillId="0" borderId="9" xfId="0" quotePrefix="1" applyNumberFormat="1" applyBorder="1" applyAlignment="1">
      <alignment horizontal="left"/>
    </xf>
    <xf numFmtId="16" fontId="0" fillId="0" borderId="16" xfId="0" quotePrefix="1" applyNumberFormat="1" applyBorder="1" applyAlignment="1">
      <alignment horizontal="left"/>
    </xf>
    <xf numFmtId="0" fontId="0" fillId="0" borderId="18" xfId="0" quotePrefix="1" applyBorder="1" applyAlignment="1">
      <alignment horizontal="left"/>
    </xf>
    <xf numFmtId="0" fontId="0" fillId="0" borderId="12" xfId="0" quotePrefix="1" applyBorder="1" applyAlignment="1">
      <alignment horizontal="left"/>
    </xf>
    <xf numFmtId="0" fontId="11" fillId="0" borderId="12" xfId="0" quotePrefix="1" applyFont="1" applyFill="1" applyBorder="1" applyAlignment="1">
      <alignment horizontal="left"/>
    </xf>
    <xf numFmtId="4" fontId="3" fillId="2" borderId="2" xfId="0" applyNumberFormat="1" applyFont="1" applyFill="1" applyBorder="1" applyAlignment="1">
      <alignment horizontal="center"/>
    </xf>
    <xf numFmtId="0" fontId="15" fillId="0" borderId="0" xfId="0" applyFont="1" applyAlignment="1">
      <alignment horizontal="left"/>
    </xf>
    <xf numFmtId="0" fontId="15" fillId="0" borderId="0" xfId="0" applyFont="1"/>
  </cellXfs>
  <cellStyles count="11">
    <cellStyle name="Čárka 2" xfId="4"/>
    <cellStyle name="Normální" xfId="0" builtinId="0"/>
    <cellStyle name="Normální 2" xfId="1"/>
    <cellStyle name="normální 2 2" xfId="3"/>
    <cellStyle name="Normální 3" xfId="2"/>
    <cellStyle name="Normální 4" xfId="6"/>
    <cellStyle name="Normální 5" xfId="7"/>
    <cellStyle name="Normální 6" xfId="8"/>
    <cellStyle name="Normální 7" xfId="9"/>
    <cellStyle name="normální_POL.XLS" xfId="10"/>
    <cellStyle name="Procenta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15"/>
  <sheetViews>
    <sheetView tabSelected="1" workbookViewId="0">
      <selection activeCell="A3" sqref="A3"/>
    </sheetView>
  </sheetViews>
  <sheetFormatPr defaultRowHeight="14.4" x14ac:dyDescent="0.3"/>
  <cols>
    <col min="1" max="1" width="9.44140625" style="108" customWidth="1"/>
    <col min="2" max="2" width="82.33203125" customWidth="1"/>
    <col min="3" max="3" width="16.6640625" bestFit="1" customWidth="1"/>
    <col min="5" max="5" width="11" customWidth="1"/>
    <col min="6" max="6" width="15.88671875" customWidth="1"/>
    <col min="7" max="7" width="11.33203125" bestFit="1" customWidth="1"/>
    <col min="8" max="8" width="9.88671875" bestFit="1" customWidth="1"/>
  </cols>
  <sheetData>
    <row r="1" spans="1:6" s="3" customFormat="1" x14ac:dyDescent="0.3">
      <c r="A1" s="108"/>
    </row>
    <row r="2" spans="1:6" s="3" customFormat="1" ht="25.8" x14ac:dyDescent="0.5">
      <c r="A2" s="124" t="s">
        <v>367</v>
      </c>
    </row>
    <row r="3" spans="1:6" ht="25.8" x14ac:dyDescent="0.5">
      <c r="A3" s="124"/>
      <c r="B3" s="125"/>
    </row>
    <row r="4" spans="1:6" ht="15" thickBot="1" x14ac:dyDescent="0.35"/>
    <row r="5" spans="1:6" ht="15" thickBot="1" x14ac:dyDescent="0.35">
      <c r="A5" s="106" t="s">
        <v>322</v>
      </c>
      <c r="B5" s="17" t="s">
        <v>333</v>
      </c>
      <c r="C5" s="18" t="s">
        <v>65</v>
      </c>
      <c r="D5" s="18" t="s">
        <v>66</v>
      </c>
      <c r="E5" s="18" t="s">
        <v>67</v>
      </c>
      <c r="F5" s="19" t="s">
        <v>15</v>
      </c>
    </row>
    <row r="6" spans="1:6" x14ac:dyDescent="0.3">
      <c r="A6" s="109" t="s">
        <v>323</v>
      </c>
      <c r="B6" s="28" t="s">
        <v>342</v>
      </c>
      <c r="C6" s="25" t="s">
        <v>51</v>
      </c>
      <c r="D6" s="26">
        <v>1</v>
      </c>
      <c r="E6" s="30"/>
      <c r="F6" s="32">
        <f>D6*E6</f>
        <v>0</v>
      </c>
    </row>
    <row r="7" spans="1:6" x14ac:dyDescent="0.3">
      <c r="A7" s="109" t="s">
        <v>324</v>
      </c>
      <c r="B7" s="27" t="s">
        <v>343</v>
      </c>
      <c r="C7" s="23" t="s">
        <v>39</v>
      </c>
      <c r="D7" s="24">
        <v>50</v>
      </c>
      <c r="E7" s="31"/>
      <c r="F7" s="33">
        <f t="shared" ref="F7:F15" si="0">D7*E7</f>
        <v>0</v>
      </c>
    </row>
    <row r="8" spans="1:6" x14ac:dyDescent="0.3">
      <c r="A8" s="109" t="s">
        <v>325</v>
      </c>
      <c r="B8" s="27" t="s">
        <v>335</v>
      </c>
      <c r="C8" s="23" t="s">
        <v>39</v>
      </c>
      <c r="D8" s="24">
        <v>50</v>
      </c>
      <c r="E8" s="31"/>
      <c r="F8" s="33">
        <f t="shared" si="0"/>
        <v>0</v>
      </c>
    </row>
    <row r="9" spans="1:6" x14ac:dyDescent="0.3">
      <c r="A9" s="109" t="s">
        <v>326</v>
      </c>
      <c r="B9" s="27" t="s">
        <v>336</v>
      </c>
      <c r="C9" s="23" t="s">
        <v>39</v>
      </c>
      <c r="D9" s="24">
        <v>110</v>
      </c>
      <c r="E9" s="31"/>
      <c r="F9" s="33">
        <f t="shared" si="0"/>
        <v>0</v>
      </c>
    </row>
    <row r="10" spans="1:6" x14ac:dyDescent="0.3">
      <c r="A10" s="109" t="s">
        <v>327</v>
      </c>
      <c r="B10" s="27" t="s">
        <v>337</v>
      </c>
      <c r="C10" s="23" t="s">
        <v>39</v>
      </c>
      <c r="D10" s="24">
        <v>140</v>
      </c>
      <c r="E10" s="31"/>
      <c r="F10" s="33">
        <f t="shared" si="0"/>
        <v>0</v>
      </c>
    </row>
    <row r="11" spans="1:6" x14ac:dyDescent="0.3">
      <c r="A11" s="109" t="s">
        <v>328</v>
      </c>
      <c r="B11" s="2" t="s">
        <v>340</v>
      </c>
      <c r="C11" s="23" t="s">
        <v>319</v>
      </c>
      <c r="D11" s="24">
        <v>1</v>
      </c>
      <c r="E11" s="31"/>
      <c r="F11" s="34">
        <f t="shared" si="0"/>
        <v>0</v>
      </c>
    </row>
    <row r="12" spans="1:6" x14ac:dyDescent="0.3">
      <c r="A12" s="109" t="s">
        <v>329</v>
      </c>
      <c r="B12" s="2" t="s">
        <v>341</v>
      </c>
      <c r="C12" s="23" t="s">
        <v>319</v>
      </c>
      <c r="D12" s="24">
        <v>1</v>
      </c>
      <c r="E12" s="31"/>
      <c r="F12" s="34">
        <f t="shared" si="0"/>
        <v>0</v>
      </c>
    </row>
    <row r="13" spans="1:6" x14ac:dyDescent="0.3">
      <c r="A13" s="109" t="s">
        <v>330</v>
      </c>
      <c r="B13" s="2" t="s">
        <v>338</v>
      </c>
      <c r="C13" s="23" t="s">
        <v>319</v>
      </c>
      <c r="D13" s="24">
        <v>1</v>
      </c>
      <c r="E13" s="31"/>
      <c r="F13" s="34">
        <f t="shared" si="0"/>
        <v>0</v>
      </c>
    </row>
    <row r="14" spans="1:6" x14ac:dyDescent="0.3">
      <c r="A14" s="109" t="s">
        <v>331</v>
      </c>
      <c r="B14" s="2" t="s">
        <v>339</v>
      </c>
      <c r="C14" s="23" t="s">
        <v>39</v>
      </c>
      <c r="D14" s="24">
        <v>50</v>
      </c>
      <c r="E14" s="31"/>
      <c r="F14" s="34">
        <f t="shared" si="0"/>
        <v>0</v>
      </c>
    </row>
    <row r="15" spans="1:6" ht="15" thickBot="1" x14ac:dyDescent="0.35">
      <c r="A15" s="109" t="s">
        <v>332</v>
      </c>
      <c r="B15" s="2" t="s">
        <v>152</v>
      </c>
      <c r="C15" s="23" t="s">
        <v>43</v>
      </c>
      <c r="D15" s="24">
        <v>1000</v>
      </c>
      <c r="E15" s="31"/>
      <c r="F15" s="34">
        <f t="shared" si="0"/>
        <v>0</v>
      </c>
    </row>
    <row r="16" spans="1:6" ht="15" thickBot="1" x14ac:dyDescent="0.35">
      <c r="A16" s="106" t="s">
        <v>322</v>
      </c>
      <c r="B16" s="16" t="s">
        <v>334</v>
      </c>
      <c r="C16" s="20"/>
      <c r="D16" s="21"/>
      <c r="E16" s="22"/>
      <c r="F16" s="35">
        <f>SUM(F6:F15)</f>
        <v>0</v>
      </c>
    </row>
    <row r="17" spans="1:6" ht="15" thickBot="1" x14ac:dyDescent="0.35">
      <c r="A17" s="105"/>
      <c r="B17" s="1"/>
      <c r="C17" s="1"/>
      <c r="D17" s="1"/>
      <c r="E17" s="1"/>
      <c r="F17" s="1"/>
    </row>
    <row r="18" spans="1:6" ht="15" thickBot="1" x14ac:dyDescent="0.35">
      <c r="A18" s="106" t="s">
        <v>68</v>
      </c>
      <c r="B18" s="17" t="s">
        <v>247</v>
      </c>
      <c r="C18" s="18" t="s">
        <v>65</v>
      </c>
      <c r="D18" s="18" t="s">
        <v>66</v>
      </c>
      <c r="E18" s="18" t="s">
        <v>67</v>
      </c>
      <c r="F18" s="19" t="s">
        <v>15</v>
      </c>
    </row>
    <row r="19" spans="1:6" x14ac:dyDescent="0.3">
      <c r="A19" s="109" t="s">
        <v>69</v>
      </c>
      <c r="B19" s="28" t="s">
        <v>16</v>
      </c>
      <c r="C19" s="25" t="s">
        <v>51</v>
      </c>
      <c r="D19" s="26">
        <v>1</v>
      </c>
      <c r="E19" s="30"/>
      <c r="F19" s="32">
        <f>D19*E19</f>
        <v>0</v>
      </c>
    </row>
    <row r="20" spans="1:6" x14ac:dyDescent="0.3">
      <c r="A20" s="109" t="s">
        <v>70</v>
      </c>
      <c r="B20" s="27" t="s">
        <v>18</v>
      </c>
      <c r="C20" s="23" t="s">
        <v>51</v>
      </c>
      <c r="D20" s="24">
        <v>1</v>
      </c>
      <c r="E20" s="31"/>
      <c r="F20" s="33">
        <f t="shared" ref="F20:F34" si="1">D20*E20</f>
        <v>0</v>
      </c>
    </row>
    <row r="21" spans="1:6" x14ac:dyDescent="0.3">
      <c r="A21" s="107" t="s">
        <v>71</v>
      </c>
      <c r="B21" s="27" t="s">
        <v>19</v>
      </c>
      <c r="C21" s="23" t="s">
        <v>20</v>
      </c>
      <c r="D21" s="24">
        <v>1260</v>
      </c>
      <c r="E21" s="31"/>
      <c r="F21" s="33">
        <f t="shared" si="1"/>
        <v>0</v>
      </c>
    </row>
    <row r="22" spans="1:6" x14ac:dyDescent="0.3">
      <c r="A22" s="107" t="s">
        <v>72</v>
      </c>
      <c r="B22" s="27" t="s">
        <v>21</v>
      </c>
      <c r="C22" s="23" t="s">
        <v>20</v>
      </c>
      <c r="D22" s="24">
        <v>1260</v>
      </c>
      <c r="E22" s="31"/>
      <c r="F22" s="33">
        <f t="shared" si="1"/>
        <v>0</v>
      </c>
    </row>
    <row r="23" spans="1:6" x14ac:dyDescent="0.3">
      <c r="A23" s="107" t="s">
        <v>73</v>
      </c>
      <c r="B23" s="2" t="s">
        <v>22</v>
      </c>
      <c r="C23" s="23" t="s">
        <v>20</v>
      </c>
      <c r="D23" s="24">
        <v>1260</v>
      </c>
      <c r="E23" s="31"/>
      <c r="F23" s="34">
        <f t="shared" si="1"/>
        <v>0</v>
      </c>
    </row>
    <row r="24" spans="1:6" x14ac:dyDescent="0.3">
      <c r="A24" s="107" t="s">
        <v>74</v>
      </c>
      <c r="B24" s="2" t="s">
        <v>23</v>
      </c>
      <c r="C24" s="23" t="s">
        <v>20</v>
      </c>
      <c r="D24" s="24">
        <v>420</v>
      </c>
      <c r="E24" s="31"/>
      <c r="F24" s="34">
        <f t="shared" si="1"/>
        <v>0</v>
      </c>
    </row>
    <row r="25" spans="1:6" x14ac:dyDescent="0.3">
      <c r="A25" s="107" t="s">
        <v>75</v>
      </c>
      <c r="B25" s="2" t="s">
        <v>24</v>
      </c>
      <c r="C25" s="23" t="s">
        <v>20</v>
      </c>
      <c r="D25" s="24">
        <v>420</v>
      </c>
      <c r="E25" s="31"/>
      <c r="F25" s="34">
        <f t="shared" si="1"/>
        <v>0</v>
      </c>
    </row>
    <row r="26" spans="1:6" x14ac:dyDescent="0.3">
      <c r="A26" s="107" t="s">
        <v>76</v>
      </c>
      <c r="B26" s="2" t="s">
        <v>25</v>
      </c>
      <c r="C26" s="23" t="s">
        <v>20</v>
      </c>
      <c r="D26" s="24">
        <v>420</v>
      </c>
      <c r="E26" s="31"/>
      <c r="F26" s="34">
        <f t="shared" si="1"/>
        <v>0</v>
      </c>
    </row>
    <row r="27" spans="1:6" x14ac:dyDescent="0.3">
      <c r="A27" s="107" t="s">
        <v>77</v>
      </c>
      <c r="B27" s="2" t="s">
        <v>26</v>
      </c>
      <c r="C27" s="23" t="s">
        <v>20</v>
      </c>
      <c r="D27" s="24">
        <v>1260</v>
      </c>
      <c r="E27" s="31"/>
      <c r="F27" s="34">
        <f t="shared" si="1"/>
        <v>0</v>
      </c>
    </row>
    <row r="28" spans="1:6" x14ac:dyDescent="0.3">
      <c r="A28" s="107" t="s">
        <v>78</v>
      </c>
      <c r="B28" s="2" t="s">
        <v>27</v>
      </c>
      <c r="C28" s="23" t="s">
        <v>20</v>
      </c>
      <c r="D28" s="24">
        <v>420</v>
      </c>
      <c r="E28" s="31"/>
      <c r="F28" s="34">
        <f t="shared" si="1"/>
        <v>0</v>
      </c>
    </row>
    <row r="29" spans="1:6" x14ac:dyDescent="0.3">
      <c r="A29" s="107" t="s">
        <v>79</v>
      </c>
      <c r="B29" s="27" t="s">
        <v>28</v>
      </c>
      <c r="C29" s="23" t="s">
        <v>20</v>
      </c>
      <c r="D29" s="24">
        <v>420</v>
      </c>
      <c r="E29" s="31"/>
      <c r="F29" s="33">
        <f t="shared" si="1"/>
        <v>0</v>
      </c>
    </row>
    <row r="30" spans="1:6" x14ac:dyDescent="0.3">
      <c r="A30" s="107" t="s">
        <v>80</v>
      </c>
      <c r="B30" s="27" t="s">
        <v>29</v>
      </c>
      <c r="C30" s="23" t="s">
        <v>20</v>
      </c>
      <c r="D30" s="24">
        <v>1260</v>
      </c>
      <c r="E30" s="31"/>
      <c r="F30" s="33">
        <f t="shared" si="1"/>
        <v>0</v>
      </c>
    </row>
    <row r="31" spans="1:6" x14ac:dyDescent="0.3">
      <c r="A31" s="107" t="s">
        <v>81</v>
      </c>
      <c r="B31" s="27" t="s">
        <v>30</v>
      </c>
      <c r="C31" s="23" t="s">
        <v>31</v>
      </c>
      <c r="D31" s="24">
        <v>180</v>
      </c>
      <c r="E31" s="31"/>
      <c r="F31" s="33">
        <f t="shared" si="1"/>
        <v>0</v>
      </c>
    </row>
    <row r="32" spans="1:6" x14ac:dyDescent="0.3">
      <c r="A32" s="107" t="s">
        <v>82</v>
      </c>
      <c r="B32" s="27" t="s">
        <v>364</v>
      </c>
      <c r="C32" s="23" t="s">
        <v>17</v>
      </c>
      <c r="D32" s="24">
        <v>1</v>
      </c>
      <c r="E32" s="31"/>
      <c r="F32" s="33">
        <f t="shared" si="1"/>
        <v>0</v>
      </c>
    </row>
    <row r="33" spans="1:6" x14ac:dyDescent="0.3">
      <c r="A33" s="107" t="s">
        <v>321</v>
      </c>
      <c r="B33" s="27" t="s">
        <v>320</v>
      </c>
      <c r="C33" s="23" t="s">
        <v>39</v>
      </c>
      <c r="D33" s="24">
        <v>100</v>
      </c>
      <c r="E33" s="31"/>
      <c r="F33" s="33">
        <f t="shared" si="1"/>
        <v>0</v>
      </c>
    </row>
    <row r="34" spans="1:6" ht="15" thickBot="1" x14ac:dyDescent="0.35">
      <c r="A34" s="107" t="s">
        <v>365</v>
      </c>
      <c r="B34" s="76" t="s">
        <v>32</v>
      </c>
      <c r="C34" s="15" t="s">
        <v>17</v>
      </c>
      <c r="D34" s="29">
        <v>1</v>
      </c>
      <c r="E34" s="77"/>
      <c r="F34" s="78">
        <f t="shared" si="1"/>
        <v>0</v>
      </c>
    </row>
    <row r="35" spans="1:6" ht="15" thickBot="1" x14ac:dyDescent="0.35">
      <c r="A35" s="106" t="s">
        <v>68</v>
      </c>
      <c r="B35" s="16" t="s">
        <v>84</v>
      </c>
      <c r="C35" s="20"/>
      <c r="D35" s="21"/>
      <c r="E35" s="22"/>
      <c r="F35" s="35">
        <f>SUM(F19:F34)</f>
        <v>0</v>
      </c>
    </row>
    <row r="36" spans="1:6" ht="15" thickBot="1" x14ac:dyDescent="0.35">
      <c r="B36" s="3"/>
      <c r="C36" s="3"/>
      <c r="D36" s="3"/>
      <c r="E36" s="3"/>
      <c r="F36" s="3"/>
    </row>
    <row r="37" spans="1:6" ht="15" thickBot="1" x14ac:dyDescent="0.35">
      <c r="A37" s="106" t="s">
        <v>83</v>
      </c>
      <c r="B37" s="16" t="s">
        <v>34</v>
      </c>
      <c r="C37" s="18" t="s">
        <v>65</v>
      </c>
      <c r="D37" s="18" t="s">
        <v>66</v>
      </c>
      <c r="E37" s="18" t="s">
        <v>67</v>
      </c>
      <c r="F37" s="19" t="s">
        <v>15</v>
      </c>
    </row>
    <row r="38" spans="1:6" x14ac:dyDescent="0.3">
      <c r="A38" s="122" t="s">
        <v>207</v>
      </c>
      <c r="B38" s="85" t="s">
        <v>252</v>
      </c>
      <c r="C38" s="8"/>
      <c r="D38" s="4"/>
      <c r="E38" s="5"/>
      <c r="F38" s="6"/>
    </row>
    <row r="39" spans="1:6" x14ac:dyDescent="0.3">
      <c r="A39" s="110" t="s">
        <v>208</v>
      </c>
      <c r="B39" s="28" t="s">
        <v>16</v>
      </c>
      <c r="C39" s="25" t="s">
        <v>51</v>
      </c>
      <c r="D39" s="26">
        <v>1</v>
      </c>
      <c r="E39" s="30"/>
      <c r="F39" s="32">
        <f>D39*E39</f>
        <v>0</v>
      </c>
    </row>
    <row r="40" spans="1:6" x14ac:dyDescent="0.3">
      <c r="A40" s="109" t="s">
        <v>209</v>
      </c>
      <c r="B40" s="27" t="s">
        <v>18</v>
      </c>
      <c r="C40" s="23" t="s">
        <v>51</v>
      </c>
      <c r="D40" s="24">
        <v>1</v>
      </c>
      <c r="E40" s="31"/>
      <c r="F40" s="33">
        <f t="shared" ref="F40:F49" si="2">D40*E40</f>
        <v>0</v>
      </c>
    </row>
    <row r="41" spans="1:6" x14ac:dyDescent="0.3">
      <c r="A41" s="109" t="s">
        <v>210</v>
      </c>
      <c r="B41" s="27" t="s">
        <v>19</v>
      </c>
      <c r="C41" s="23" t="s">
        <v>20</v>
      </c>
      <c r="D41" s="24">
        <v>730</v>
      </c>
      <c r="E41" s="31"/>
      <c r="F41" s="33">
        <f t="shared" si="2"/>
        <v>0</v>
      </c>
    </row>
    <row r="42" spans="1:6" x14ac:dyDescent="0.3">
      <c r="A42" s="110" t="s">
        <v>211</v>
      </c>
      <c r="B42" s="27" t="s">
        <v>21</v>
      </c>
      <c r="C42" s="23" t="s">
        <v>20</v>
      </c>
      <c r="D42" s="24">
        <v>730</v>
      </c>
      <c r="E42" s="31"/>
      <c r="F42" s="33">
        <f t="shared" si="2"/>
        <v>0</v>
      </c>
    </row>
    <row r="43" spans="1:6" x14ac:dyDescent="0.3">
      <c r="A43" s="109" t="s">
        <v>212</v>
      </c>
      <c r="B43" s="2" t="s">
        <v>22</v>
      </c>
      <c r="C43" s="23" t="s">
        <v>20</v>
      </c>
      <c r="D43" s="24">
        <v>730</v>
      </c>
      <c r="E43" s="31"/>
      <c r="F43" s="34">
        <f t="shared" si="2"/>
        <v>0</v>
      </c>
    </row>
    <row r="44" spans="1:6" x14ac:dyDescent="0.3">
      <c r="A44" s="109" t="s">
        <v>213</v>
      </c>
      <c r="B44" s="27" t="s">
        <v>29</v>
      </c>
      <c r="C44" s="23" t="s">
        <v>20</v>
      </c>
      <c r="D44" s="24">
        <v>730</v>
      </c>
      <c r="E44" s="31"/>
      <c r="F44" s="33">
        <f t="shared" si="2"/>
        <v>0</v>
      </c>
    </row>
    <row r="45" spans="1:6" x14ac:dyDescent="0.3">
      <c r="A45" s="110" t="s">
        <v>214</v>
      </c>
      <c r="B45" s="27" t="s">
        <v>30</v>
      </c>
      <c r="C45" s="23" t="s">
        <v>31</v>
      </c>
      <c r="D45" s="24">
        <f>26*4</f>
        <v>104</v>
      </c>
      <c r="E45" s="31"/>
      <c r="F45" s="33">
        <f t="shared" si="2"/>
        <v>0</v>
      </c>
    </row>
    <row r="46" spans="1:6" x14ac:dyDescent="0.3">
      <c r="A46" s="110" t="s">
        <v>215</v>
      </c>
      <c r="B46" s="27" t="s">
        <v>320</v>
      </c>
      <c r="C46" s="23" t="s">
        <v>39</v>
      </c>
      <c r="D46" s="24">
        <v>100</v>
      </c>
      <c r="E46" s="31"/>
      <c r="F46" s="33">
        <f t="shared" si="2"/>
        <v>0</v>
      </c>
    </row>
    <row r="47" spans="1:6" x14ac:dyDescent="0.3">
      <c r="A47" s="110" t="s">
        <v>216</v>
      </c>
      <c r="B47" s="47" t="s">
        <v>32</v>
      </c>
      <c r="C47" s="23" t="s">
        <v>17</v>
      </c>
      <c r="D47" s="24">
        <v>1</v>
      </c>
      <c r="E47" s="31"/>
      <c r="F47" s="33">
        <f t="shared" si="2"/>
        <v>0</v>
      </c>
    </row>
    <row r="48" spans="1:6" x14ac:dyDescent="0.3">
      <c r="A48" s="110" t="s">
        <v>217</v>
      </c>
      <c r="B48" s="27" t="s">
        <v>362</v>
      </c>
      <c r="C48" s="23" t="s">
        <v>17</v>
      </c>
      <c r="D48" s="24">
        <v>1</v>
      </c>
      <c r="E48" s="31"/>
      <c r="F48" s="33">
        <f t="shared" si="2"/>
        <v>0</v>
      </c>
    </row>
    <row r="49" spans="1:6" x14ac:dyDescent="0.3">
      <c r="A49" s="110" t="s">
        <v>218</v>
      </c>
      <c r="B49" s="47" t="s">
        <v>363</v>
      </c>
      <c r="C49" s="23" t="s">
        <v>17</v>
      </c>
      <c r="D49" s="24">
        <v>1</v>
      </c>
      <c r="E49" s="31"/>
      <c r="F49" s="33">
        <f t="shared" si="2"/>
        <v>0</v>
      </c>
    </row>
    <row r="50" spans="1:6" x14ac:dyDescent="0.3">
      <c r="A50" s="110" t="s">
        <v>219</v>
      </c>
      <c r="B50" s="10" t="s">
        <v>35</v>
      </c>
      <c r="C50" s="8"/>
      <c r="D50" s="4"/>
      <c r="E50" s="5"/>
      <c r="F50" s="6"/>
    </row>
    <row r="51" spans="1:6" x14ac:dyDescent="0.3">
      <c r="A51" s="110" t="s">
        <v>220</v>
      </c>
      <c r="B51" s="27" t="s">
        <v>36</v>
      </c>
      <c r="C51" s="23" t="s">
        <v>319</v>
      </c>
      <c r="D51" s="24">
        <v>1</v>
      </c>
      <c r="E51" s="31"/>
      <c r="F51" s="33">
        <f>D51*E51</f>
        <v>0</v>
      </c>
    </row>
    <row r="52" spans="1:6" x14ac:dyDescent="0.3">
      <c r="A52" s="110" t="s">
        <v>221</v>
      </c>
      <c r="B52" s="27" t="s">
        <v>38</v>
      </c>
      <c r="C52" s="23" t="s">
        <v>39</v>
      </c>
      <c r="D52" s="24">
        <v>12</v>
      </c>
      <c r="E52" s="31"/>
      <c r="F52" s="33">
        <f t="shared" ref="F52" si="3">D52*E52</f>
        <v>0</v>
      </c>
    </row>
    <row r="53" spans="1:6" x14ac:dyDescent="0.3">
      <c r="A53" s="110" t="s">
        <v>222</v>
      </c>
      <c r="B53" s="2" t="s">
        <v>253</v>
      </c>
      <c r="C53" s="23" t="s">
        <v>40</v>
      </c>
      <c r="D53" s="24">
        <f>6*8</f>
        <v>48</v>
      </c>
      <c r="E53" s="31"/>
      <c r="F53" s="34">
        <f>D53*E53</f>
        <v>0</v>
      </c>
    </row>
    <row r="54" spans="1:6" x14ac:dyDescent="0.3">
      <c r="A54" s="110" t="s">
        <v>223</v>
      </c>
      <c r="B54" s="2" t="s">
        <v>254</v>
      </c>
      <c r="C54" s="23" t="s">
        <v>40</v>
      </c>
      <c r="D54" s="24">
        <f>11*26+11*20</f>
        <v>506</v>
      </c>
      <c r="E54" s="31"/>
      <c r="F54" s="34">
        <f>D54*E54</f>
        <v>0</v>
      </c>
    </row>
    <row r="55" spans="1:6" x14ac:dyDescent="0.3">
      <c r="A55" s="110" t="s">
        <v>224</v>
      </c>
      <c r="B55" s="2" t="s">
        <v>248</v>
      </c>
      <c r="C55" s="23" t="s">
        <v>41</v>
      </c>
      <c r="D55" s="24">
        <v>14</v>
      </c>
      <c r="E55" s="31"/>
      <c r="F55" s="34">
        <f>D55*E55</f>
        <v>0</v>
      </c>
    </row>
    <row r="56" spans="1:6" x14ac:dyDescent="0.3">
      <c r="A56" s="110" t="s">
        <v>225</v>
      </c>
      <c r="B56" s="2" t="s">
        <v>255</v>
      </c>
      <c r="C56" s="23" t="s">
        <v>40</v>
      </c>
      <c r="D56" s="24">
        <f>14*6</f>
        <v>84</v>
      </c>
      <c r="E56" s="31"/>
      <c r="F56" s="34">
        <f t="shared" ref="F56:F72" si="4">D56*E56</f>
        <v>0</v>
      </c>
    </row>
    <row r="57" spans="1:6" x14ac:dyDescent="0.3">
      <c r="A57" s="110" t="s">
        <v>226</v>
      </c>
      <c r="B57" s="2" t="s">
        <v>256</v>
      </c>
      <c r="C57" s="23" t="s">
        <v>40</v>
      </c>
      <c r="D57" s="24">
        <f>6*4</f>
        <v>24</v>
      </c>
      <c r="E57" s="31"/>
      <c r="F57" s="34">
        <f t="shared" si="4"/>
        <v>0</v>
      </c>
    </row>
    <row r="58" spans="1:6" x14ac:dyDescent="0.3">
      <c r="A58" s="110" t="s">
        <v>227</v>
      </c>
      <c r="B58" s="2" t="s">
        <v>64</v>
      </c>
      <c r="C58" s="23" t="s">
        <v>41</v>
      </c>
      <c r="D58" s="24">
        <f>12+45</f>
        <v>57</v>
      </c>
      <c r="E58" s="31"/>
      <c r="F58" s="34">
        <f t="shared" si="4"/>
        <v>0</v>
      </c>
    </row>
    <row r="59" spans="1:6" x14ac:dyDescent="0.3">
      <c r="A59" s="110" t="s">
        <v>228</v>
      </c>
      <c r="B59" s="2" t="s">
        <v>42</v>
      </c>
      <c r="C59" s="23" t="s">
        <v>43</v>
      </c>
      <c r="D59" s="24">
        <v>300</v>
      </c>
      <c r="E59" s="31"/>
      <c r="F59" s="34">
        <f t="shared" si="4"/>
        <v>0</v>
      </c>
    </row>
    <row r="60" spans="1:6" x14ac:dyDescent="0.3">
      <c r="A60" s="110" t="s">
        <v>229</v>
      </c>
      <c r="B60" s="2" t="s">
        <v>44</v>
      </c>
      <c r="C60" s="23" t="s">
        <v>43</v>
      </c>
      <c r="D60" s="24">
        <v>300</v>
      </c>
      <c r="E60" s="31"/>
      <c r="F60" s="34">
        <f t="shared" si="4"/>
        <v>0</v>
      </c>
    </row>
    <row r="61" spans="1:6" x14ac:dyDescent="0.3">
      <c r="A61" s="110" t="s">
        <v>230</v>
      </c>
      <c r="B61" s="27" t="s">
        <v>45</v>
      </c>
      <c r="C61" s="23" t="s">
        <v>43</v>
      </c>
      <c r="D61" s="24">
        <v>1500</v>
      </c>
      <c r="E61" s="31"/>
      <c r="F61" s="33">
        <f t="shared" si="4"/>
        <v>0</v>
      </c>
    </row>
    <row r="62" spans="1:6" x14ac:dyDescent="0.3">
      <c r="A62" s="110" t="s">
        <v>231</v>
      </c>
      <c r="B62" s="27" t="s">
        <v>46</v>
      </c>
      <c r="C62" s="23" t="s">
        <v>43</v>
      </c>
      <c r="D62" s="24">
        <v>300</v>
      </c>
      <c r="E62" s="31"/>
      <c r="F62" s="33">
        <f t="shared" si="4"/>
        <v>0</v>
      </c>
    </row>
    <row r="63" spans="1:6" x14ac:dyDescent="0.3">
      <c r="A63" s="110" t="s">
        <v>232</v>
      </c>
      <c r="B63" s="27" t="s">
        <v>47</v>
      </c>
      <c r="C63" s="23" t="s">
        <v>41</v>
      </c>
      <c r="D63" s="24">
        <v>1</v>
      </c>
      <c r="E63" s="31"/>
      <c r="F63" s="33">
        <f t="shared" si="4"/>
        <v>0</v>
      </c>
    </row>
    <row r="64" spans="1:6" x14ac:dyDescent="0.3">
      <c r="A64" s="110" t="s">
        <v>233</v>
      </c>
      <c r="B64" s="27" t="s">
        <v>48</v>
      </c>
      <c r="C64" s="23" t="s">
        <v>41</v>
      </c>
      <c r="D64" s="24">
        <v>1</v>
      </c>
      <c r="E64" s="31"/>
      <c r="F64" s="33">
        <f t="shared" si="4"/>
        <v>0</v>
      </c>
    </row>
    <row r="65" spans="1:6" x14ac:dyDescent="0.3">
      <c r="A65" s="110" t="s">
        <v>234</v>
      </c>
      <c r="B65" s="27" t="s">
        <v>49</v>
      </c>
      <c r="C65" s="23" t="s">
        <v>41</v>
      </c>
      <c r="D65" s="24">
        <v>3</v>
      </c>
      <c r="E65" s="31"/>
      <c r="F65" s="33">
        <f t="shared" si="4"/>
        <v>0</v>
      </c>
    </row>
    <row r="66" spans="1:6" x14ac:dyDescent="0.3">
      <c r="A66" s="110" t="s">
        <v>235</v>
      </c>
      <c r="B66" s="27" t="s">
        <v>50</v>
      </c>
      <c r="C66" s="23" t="s">
        <v>51</v>
      </c>
      <c r="D66" s="24">
        <v>1</v>
      </c>
      <c r="E66" s="31"/>
      <c r="F66" s="33">
        <f t="shared" si="4"/>
        <v>0</v>
      </c>
    </row>
    <row r="67" spans="1:6" x14ac:dyDescent="0.3">
      <c r="A67" s="110" t="s">
        <v>236</v>
      </c>
      <c r="B67" s="27" t="s">
        <v>52</v>
      </c>
      <c r="C67" s="23" t="s">
        <v>41</v>
      </c>
      <c r="D67" s="24">
        <v>1</v>
      </c>
      <c r="E67" s="31"/>
      <c r="F67" s="33">
        <f t="shared" si="4"/>
        <v>0</v>
      </c>
    </row>
    <row r="68" spans="1:6" x14ac:dyDescent="0.3">
      <c r="A68" s="110" t="s">
        <v>237</v>
      </c>
      <c r="B68" s="27" t="s">
        <v>53</v>
      </c>
      <c r="C68" s="23" t="s">
        <v>51</v>
      </c>
      <c r="D68" s="24">
        <v>1</v>
      </c>
      <c r="E68" s="31"/>
      <c r="F68" s="33">
        <f t="shared" si="4"/>
        <v>0</v>
      </c>
    </row>
    <row r="69" spans="1:6" x14ac:dyDescent="0.3">
      <c r="A69" s="110" t="s">
        <v>238</v>
      </c>
      <c r="B69" s="27" t="s">
        <v>54</v>
      </c>
      <c r="C69" s="23" t="s">
        <v>51</v>
      </c>
      <c r="D69" s="24">
        <v>1</v>
      </c>
      <c r="E69" s="31"/>
      <c r="F69" s="33">
        <f t="shared" si="4"/>
        <v>0</v>
      </c>
    </row>
    <row r="70" spans="1:6" x14ac:dyDescent="0.3">
      <c r="A70" s="110" t="s">
        <v>239</v>
      </c>
      <c r="B70" s="27" t="s">
        <v>55</v>
      </c>
      <c r="C70" s="23" t="s">
        <v>51</v>
      </c>
      <c r="D70" s="24">
        <v>1</v>
      </c>
      <c r="E70" s="31"/>
      <c r="F70" s="33">
        <f t="shared" si="4"/>
        <v>0</v>
      </c>
    </row>
    <row r="71" spans="1:6" x14ac:dyDescent="0.3">
      <c r="A71" s="110" t="s">
        <v>240</v>
      </c>
      <c r="B71" s="27" t="s">
        <v>56</v>
      </c>
      <c r="C71" s="23" t="s">
        <v>51</v>
      </c>
      <c r="D71" s="24">
        <v>1</v>
      </c>
      <c r="E71" s="31"/>
      <c r="F71" s="33">
        <f t="shared" si="4"/>
        <v>0</v>
      </c>
    </row>
    <row r="72" spans="1:6" x14ac:dyDescent="0.3">
      <c r="A72" s="110" t="s">
        <v>241</v>
      </c>
      <c r="B72" s="27" t="s">
        <v>57</v>
      </c>
      <c r="C72" s="23" t="s">
        <v>43</v>
      </c>
      <c r="D72" s="24">
        <v>1500</v>
      </c>
      <c r="E72" s="31"/>
      <c r="F72" s="33">
        <f t="shared" si="4"/>
        <v>0</v>
      </c>
    </row>
    <row r="73" spans="1:6" x14ac:dyDescent="0.3">
      <c r="A73" s="110" t="s">
        <v>242</v>
      </c>
      <c r="B73" s="10" t="s">
        <v>58</v>
      </c>
      <c r="C73" s="8"/>
      <c r="D73" s="80"/>
      <c r="E73" s="80"/>
      <c r="F73" s="81"/>
    </row>
    <row r="74" spans="1:6" x14ac:dyDescent="0.3">
      <c r="A74" s="110" t="s">
        <v>243</v>
      </c>
      <c r="B74" s="27" t="s">
        <v>351</v>
      </c>
      <c r="C74" s="23" t="s">
        <v>307</v>
      </c>
      <c r="D74" s="24">
        <v>12</v>
      </c>
      <c r="E74" s="31"/>
      <c r="F74" s="33">
        <f>D74*E74</f>
        <v>0</v>
      </c>
    </row>
    <row r="75" spans="1:6" x14ac:dyDescent="0.3">
      <c r="A75" s="110" t="s">
        <v>244</v>
      </c>
      <c r="B75" s="27" t="s">
        <v>352</v>
      </c>
      <c r="C75" s="23" t="s">
        <v>307</v>
      </c>
      <c r="D75" s="24">
        <v>12</v>
      </c>
      <c r="E75" s="31"/>
      <c r="F75" s="33">
        <f t="shared" ref="F75:F82" si="5">D75*E75</f>
        <v>0</v>
      </c>
    </row>
    <row r="76" spans="1:6" x14ac:dyDescent="0.3">
      <c r="A76" s="110" t="s">
        <v>245</v>
      </c>
      <c r="B76" s="27" t="s">
        <v>353</v>
      </c>
      <c r="C76" s="23" t="s">
        <v>307</v>
      </c>
      <c r="D76" s="24">
        <v>12</v>
      </c>
      <c r="E76" s="31"/>
      <c r="F76" s="33">
        <f t="shared" si="5"/>
        <v>0</v>
      </c>
    </row>
    <row r="77" spans="1:6" x14ac:dyDescent="0.3">
      <c r="A77" s="110" t="s">
        <v>246</v>
      </c>
      <c r="B77" s="27" t="s">
        <v>354</v>
      </c>
      <c r="C77" s="23" t="s">
        <v>307</v>
      </c>
      <c r="D77" s="24">
        <v>12</v>
      </c>
      <c r="E77" s="31"/>
      <c r="F77" s="33">
        <f t="shared" si="5"/>
        <v>0</v>
      </c>
    </row>
    <row r="78" spans="1:6" x14ac:dyDescent="0.3">
      <c r="A78" s="110" t="s">
        <v>249</v>
      </c>
      <c r="B78" s="27" t="s">
        <v>60</v>
      </c>
      <c r="C78" s="23" t="s">
        <v>307</v>
      </c>
      <c r="D78" s="24">
        <v>12</v>
      </c>
      <c r="E78" s="31"/>
      <c r="F78" s="33">
        <f t="shared" si="5"/>
        <v>0</v>
      </c>
    </row>
    <row r="79" spans="1:6" x14ac:dyDescent="0.3">
      <c r="A79" s="110" t="s">
        <v>250</v>
      </c>
      <c r="B79" s="27" t="s">
        <v>306</v>
      </c>
      <c r="C79" s="23" t="s">
        <v>51</v>
      </c>
      <c r="D79" s="24">
        <v>1</v>
      </c>
      <c r="E79" s="31"/>
      <c r="F79" s="33">
        <f t="shared" si="5"/>
        <v>0</v>
      </c>
    </row>
    <row r="80" spans="1:6" x14ac:dyDescent="0.3">
      <c r="A80" s="110" t="s">
        <v>251</v>
      </c>
      <c r="B80" s="27" t="s">
        <v>61</v>
      </c>
      <c r="C80" s="23" t="s">
        <v>20</v>
      </c>
      <c r="D80" s="24">
        <v>150</v>
      </c>
      <c r="E80" s="31"/>
      <c r="F80" s="33">
        <f t="shared" si="5"/>
        <v>0</v>
      </c>
    </row>
    <row r="81" spans="1:6" x14ac:dyDescent="0.3">
      <c r="A81" s="110" t="s">
        <v>360</v>
      </c>
      <c r="B81" s="27" t="s">
        <v>62</v>
      </c>
      <c r="C81" s="23" t="s">
        <v>20</v>
      </c>
      <c r="D81" s="24">
        <v>2600</v>
      </c>
      <c r="E81" s="31"/>
      <c r="F81" s="33">
        <f t="shared" si="5"/>
        <v>0</v>
      </c>
    </row>
    <row r="82" spans="1:6" ht="15" thickBot="1" x14ac:dyDescent="0.35">
      <c r="A82" s="110" t="s">
        <v>361</v>
      </c>
      <c r="B82" s="27" t="s">
        <v>63</v>
      </c>
      <c r="C82" s="23" t="s">
        <v>20</v>
      </c>
      <c r="D82" s="24">
        <v>6960</v>
      </c>
      <c r="E82" s="31"/>
      <c r="F82" s="33">
        <f t="shared" si="5"/>
        <v>0</v>
      </c>
    </row>
    <row r="83" spans="1:6" ht="15" thickBot="1" x14ac:dyDescent="0.35">
      <c r="A83" s="106" t="s">
        <v>83</v>
      </c>
      <c r="B83" s="16" t="s">
        <v>85</v>
      </c>
      <c r="C83" s="20"/>
      <c r="D83" s="21"/>
      <c r="E83" s="22"/>
      <c r="F83" s="35">
        <f>SUM(F39:F82)</f>
        <v>0</v>
      </c>
    </row>
    <row r="84" spans="1:6" ht="15" thickBot="1" x14ac:dyDescent="0.35">
      <c r="A84" s="111"/>
      <c r="B84" s="79"/>
      <c r="C84" s="79"/>
      <c r="D84" s="79"/>
      <c r="E84" s="79"/>
      <c r="F84" s="79"/>
    </row>
    <row r="85" spans="1:6" ht="15" thickBot="1" x14ac:dyDescent="0.35">
      <c r="A85" s="106" t="s">
        <v>0</v>
      </c>
      <c r="B85" s="16" t="s">
        <v>90</v>
      </c>
      <c r="C85" s="82" t="s">
        <v>65</v>
      </c>
      <c r="D85" s="82" t="s">
        <v>66</v>
      </c>
      <c r="E85" s="82" t="s">
        <v>67</v>
      </c>
      <c r="F85" s="83" t="s">
        <v>15</v>
      </c>
    </row>
    <row r="86" spans="1:6" x14ac:dyDescent="0.3">
      <c r="A86" s="84" t="s">
        <v>1</v>
      </c>
      <c r="B86" s="85" t="s">
        <v>35</v>
      </c>
      <c r="C86" s="86"/>
      <c r="D86" s="87"/>
      <c r="E86" s="88"/>
      <c r="F86" s="6"/>
    </row>
    <row r="87" spans="1:6" x14ac:dyDescent="0.3">
      <c r="A87" s="89" t="s">
        <v>2</v>
      </c>
      <c r="B87" s="27" t="s">
        <v>36</v>
      </c>
      <c r="C87" s="25" t="s">
        <v>37</v>
      </c>
      <c r="D87" s="36">
        <v>3</v>
      </c>
      <c r="E87" s="26"/>
      <c r="F87" s="9">
        <f>D87*E87</f>
        <v>0</v>
      </c>
    </row>
    <row r="88" spans="1:6" x14ac:dyDescent="0.3">
      <c r="A88" s="89" t="s">
        <v>3</v>
      </c>
      <c r="B88" s="27" t="s">
        <v>91</v>
      </c>
      <c r="C88" s="25" t="s">
        <v>51</v>
      </c>
      <c r="D88" s="36">
        <v>1</v>
      </c>
      <c r="E88" s="26"/>
      <c r="F88" s="9">
        <f t="shared" ref="F88:F103" si="6">D88*E88</f>
        <v>0</v>
      </c>
    </row>
    <row r="89" spans="1:6" x14ac:dyDescent="0.3">
      <c r="A89" s="89" t="s">
        <v>4</v>
      </c>
      <c r="B89" s="27" t="s">
        <v>38</v>
      </c>
      <c r="C89" s="25" t="s">
        <v>39</v>
      </c>
      <c r="D89" s="36">
        <v>16</v>
      </c>
      <c r="E89" s="26"/>
      <c r="F89" s="9">
        <f t="shared" si="6"/>
        <v>0</v>
      </c>
    </row>
    <row r="90" spans="1:6" x14ac:dyDescent="0.3">
      <c r="A90" s="89" t="s">
        <v>5</v>
      </c>
      <c r="B90" s="27" t="s">
        <v>92</v>
      </c>
      <c r="C90" s="25" t="s">
        <v>40</v>
      </c>
      <c r="D90" s="36">
        <v>350</v>
      </c>
      <c r="E90" s="26"/>
      <c r="F90" s="9">
        <f t="shared" si="6"/>
        <v>0</v>
      </c>
    </row>
    <row r="91" spans="1:6" x14ac:dyDescent="0.3">
      <c r="A91" s="89" t="s">
        <v>6</v>
      </c>
      <c r="B91" s="27" t="s">
        <v>93</v>
      </c>
      <c r="C91" s="25" t="s">
        <v>40</v>
      </c>
      <c r="D91" s="36">
        <v>50</v>
      </c>
      <c r="E91" s="26"/>
      <c r="F91" s="9">
        <f t="shared" si="6"/>
        <v>0</v>
      </c>
    </row>
    <row r="92" spans="1:6" x14ac:dyDescent="0.3">
      <c r="A92" s="89" t="s">
        <v>7</v>
      </c>
      <c r="B92" s="27" t="s">
        <v>42</v>
      </c>
      <c r="C92" s="23" t="s">
        <v>43</v>
      </c>
      <c r="D92" s="7">
        <v>240</v>
      </c>
      <c r="E92" s="24"/>
      <c r="F92" s="9">
        <f t="shared" si="6"/>
        <v>0</v>
      </c>
    </row>
    <row r="93" spans="1:6" x14ac:dyDescent="0.3">
      <c r="A93" s="89" t="s">
        <v>8</v>
      </c>
      <c r="B93" s="27" t="s">
        <v>44</v>
      </c>
      <c r="C93" s="23" t="s">
        <v>43</v>
      </c>
      <c r="D93" s="7">
        <v>240</v>
      </c>
      <c r="E93" s="24"/>
      <c r="F93" s="9">
        <f t="shared" si="6"/>
        <v>0</v>
      </c>
    </row>
    <row r="94" spans="1:6" x14ac:dyDescent="0.3">
      <c r="A94" s="89" t="s">
        <v>9</v>
      </c>
      <c r="B94" s="27" t="s">
        <v>94</v>
      </c>
      <c r="C94" s="25" t="s">
        <v>41</v>
      </c>
      <c r="D94" s="36">
        <v>40</v>
      </c>
      <c r="E94" s="26"/>
      <c r="F94" s="9">
        <f t="shared" si="6"/>
        <v>0</v>
      </c>
    </row>
    <row r="95" spans="1:6" x14ac:dyDescent="0.3">
      <c r="A95" s="89" t="s">
        <v>10</v>
      </c>
      <c r="B95" s="27" t="s">
        <v>45</v>
      </c>
      <c r="C95" s="37" t="s">
        <v>43</v>
      </c>
      <c r="D95" s="38">
        <v>300</v>
      </c>
      <c r="E95" s="39"/>
      <c r="F95" s="9">
        <f t="shared" si="6"/>
        <v>0</v>
      </c>
    </row>
    <row r="96" spans="1:6" x14ac:dyDescent="0.3">
      <c r="A96" s="89" t="s">
        <v>11</v>
      </c>
      <c r="B96" s="27" t="s">
        <v>95</v>
      </c>
      <c r="C96" s="37" t="s">
        <v>41</v>
      </c>
      <c r="D96" s="38">
        <v>1</v>
      </c>
      <c r="E96" s="39"/>
      <c r="F96" s="9">
        <f t="shared" si="6"/>
        <v>0</v>
      </c>
    </row>
    <row r="97" spans="1:6" x14ac:dyDescent="0.3">
      <c r="A97" s="89" t="s">
        <v>12</v>
      </c>
      <c r="B97" s="28" t="s">
        <v>96</v>
      </c>
      <c r="C97" s="37" t="s">
        <v>97</v>
      </c>
      <c r="D97" s="38">
        <v>500</v>
      </c>
      <c r="E97" s="39"/>
      <c r="F97" s="9">
        <f t="shared" si="6"/>
        <v>0</v>
      </c>
    </row>
    <row r="98" spans="1:6" x14ac:dyDescent="0.3">
      <c r="A98" s="89" t="s">
        <v>13</v>
      </c>
      <c r="B98" s="28" t="s">
        <v>50</v>
      </c>
      <c r="C98" s="37" t="s">
        <v>97</v>
      </c>
      <c r="D98" s="38">
        <v>500</v>
      </c>
      <c r="E98" s="39"/>
      <c r="F98" s="9">
        <f t="shared" si="6"/>
        <v>0</v>
      </c>
    </row>
    <row r="99" spans="1:6" x14ac:dyDescent="0.3">
      <c r="A99" s="90" t="s">
        <v>14</v>
      </c>
      <c r="B99" s="28" t="s">
        <v>46</v>
      </c>
      <c r="C99" s="37" t="s">
        <v>43</v>
      </c>
      <c r="D99" s="38">
        <v>300</v>
      </c>
      <c r="E99" s="39"/>
      <c r="F99" s="9">
        <f t="shared" si="6"/>
        <v>0</v>
      </c>
    </row>
    <row r="100" spans="1:6" x14ac:dyDescent="0.3">
      <c r="A100" s="89" t="s">
        <v>119</v>
      </c>
      <c r="B100" s="27" t="s">
        <v>54</v>
      </c>
      <c r="C100" s="37" t="s">
        <v>51</v>
      </c>
      <c r="D100" s="38">
        <v>1</v>
      </c>
      <c r="E100" s="39"/>
      <c r="F100" s="9">
        <f t="shared" si="6"/>
        <v>0</v>
      </c>
    </row>
    <row r="101" spans="1:6" x14ac:dyDescent="0.3">
      <c r="A101" s="90" t="s">
        <v>120</v>
      </c>
      <c r="B101" s="27" t="s">
        <v>98</v>
      </c>
      <c r="C101" s="37" t="s">
        <v>41</v>
      </c>
      <c r="D101" s="38">
        <v>1</v>
      </c>
      <c r="E101" s="39"/>
      <c r="F101" s="9">
        <f t="shared" si="6"/>
        <v>0</v>
      </c>
    </row>
    <row r="102" spans="1:6" x14ac:dyDescent="0.3">
      <c r="A102" s="89" t="s">
        <v>121</v>
      </c>
      <c r="B102" s="27" t="s">
        <v>56</v>
      </c>
      <c r="C102" s="37" t="s">
        <v>51</v>
      </c>
      <c r="D102" s="38">
        <v>1</v>
      </c>
      <c r="E102" s="39"/>
      <c r="F102" s="9">
        <f t="shared" si="6"/>
        <v>0</v>
      </c>
    </row>
    <row r="103" spans="1:6" x14ac:dyDescent="0.3">
      <c r="A103" s="90" t="s">
        <v>122</v>
      </c>
      <c r="B103" s="27" t="s">
        <v>57</v>
      </c>
      <c r="C103" s="37" t="s">
        <v>43</v>
      </c>
      <c r="D103" s="38">
        <v>300</v>
      </c>
      <c r="E103" s="39"/>
      <c r="F103" s="9">
        <f t="shared" si="6"/>
        <v>0</v>
      </c>
    </row>
    <row r="104" spans="1:6" x14ac:dyDescent="0.3">
      <c r="A104" s="89" t="s">
        <v>123</v>
      </c>
      <c r="B104" s="10" t="s">
        <v>58</v>
      </c>
      <c r="C104" s="91"/>
      <c r="D104" s="92"/>
      <c r="E104" s="93"/>
      <c r="F104" s="9"/>
    </row>
    <row r="105" spans="1:6" x14ac:dyDescent="0.3">
      <c r="A105" s="90" t="s">
        <v>124</v>
      </c>
      <c r="B105" s="27" t="s">
        <v>308</v>
      </c>
      <c r="C105" s="23" t="s">
        <v>307</v>
      </c>
      <c r="D105" s="7">
        <v>12</v>
      </c>
      <c r="E105" s="24"/>
      <c r="F105" s="9">
        <f t="shared" ref="F105:F108" si="7">D105*E105</f>
        <v>0</v>
      </c>
    </row>
    <row r="106" spans="1:6" x14ac:dyDescent="0.3">
      <c r="A106" s="89" t="s">
        <v>125</v>
      </c>
      <c r="B106" s="27" t="s">
        <v>309</v>
      </c>
      <c r="C106" s="23" t="s">
        <v>59</v>
      </c>
      <c r="D106" s="7">
        <v>500</v>
      </c>
      <c r="E106" s="24"/>
      <c r="F106" s="9">
        <f t="shared" si="7"/>
        <v>0</v>
      </c>
    </row>
    <row r="107" spans="1:6" x14ac:dyDescent="0.3">
      <c r="A107" s="90" t="s">
        <v>126</v>
      </c>
      <c r="B107" s="27" t="s">
        <v>100</v>
      </c>
      <c r="C107" s="23" t="s">
        <v>101</v>
      </c>
      <c r="D107" s="7">
        <v>2400</v>
      </c>
      <c r="E107" s="24"/>
      <c r="F107" s="9">
        <f t="shared" si="7"/>
        <v>0</v>
      </c>
    </row>
    <row r="108" spans="1:6" ht="15" thickBot="1" x14ac:dyDescent="0.35">
      <c r="A108" s="89" t="s">
        <v>127</v>
      </c>
      <c r="B108" s="27" t="s">
        <v>102</v>
      </c>
      <c r="C108" s="23" t="s">
        <v>103</v>
      </c>
      <c r="D108" s="7">
        <v>192</v>
      </c>
      <c r="E108" s="24"/>
      <c r="F108" s="9">
        <f t="shared" si="7"/>
        <v>0</v>
      </c>
    </row>
    <row r="109" spans="1:6" ht="15" thickBot="1" x14ac:dyDescent="0.35">
      <c r="A109" s="106" t="s">
        <v>0</v>
      </c>
      <c r="B109" s="17" t="s">
        <v>104</v>
      </c>
      <c r="C109" s="20"/>
      <c r="D109" s="21"/>
      <c r="E109" s="22"/>
      <c r="F109" s="43">
        <f>SUM(F87:F108)</f>
        <v>0</v>
      </c>
    </row>
    <row r="110" spans="1:6" ht="15" thickBot="1" x14ac:dyDescent="0.35">
      <c r="A110" s="112"/>
      <c r="B110" s="41"/>
      <c r="C110" s="11"/>
      <c r="D110" s="12"/>
      <c r="E110" s="13"/>
      <c r="F110" s="14"/>
    </row>
    <row r="111" spans="1:6" ht="15" thickBot="1" x14ac:dyDescent="0.35">
      <c r="A111" s="106" t="s">
        <v>33</v>
      </c>
      <c r="B111" s="94" t="s">
        <v>105</v>
      </c>
      <c r="C111" s="82" t="s">
        <v>65</v>
      </c>
      <c r="D111" s="82" t="s">
        <v>66</v>
      </c>
      <c r="E111" s="82" t="s">
        <v>67</v>
      </c>
      <c r="F111" s="83" t="s">
        <v>15</v>
      </c>
    </row>
    <row r="112" spans="1:6" x14ac:dyDescent="0.3">
      <c r="A112" s="95">
        <v>42373</v>
      </c>
      <c r="B112" s="85" t="s">
        <v>35</v>
      </c>
      <c r="C112" s="86"/>
      <c r="D112" s="87"/>
      <c r="E112" s="88"/>
      <c r="F112" s="6"/>
    </row>
    <row r="113" spans="1:6" x14ac:dyDescent="0.3">
      <c r="A113" s="96">
        <v>42404</v>
      </c>
      <c r="B113" s="27" t="s">
        <v>36</v>
      </c>
      <c r="C113" s="25" t="s">
        <v>319</v>
      </c>
      <c r="D113" s="36">
        <v>1</v>
      </c>
      <c r="E113" s="26"/>
      <c r="F113" s="9">
        <f>D113*E113</f>
        <v>0</v>
      </c>
    </row>
    <row r="114" spans="1:6" x14ac:dyDescent="0.3">
      <c r="A114" s="96">
        <v>42433</v>
      </c>
      <c r="B114" s="27" t="s">
        <v>38</v>
      </c>
      <c r="C114" s="23" t="s">
        <v>39</v>
      </c>
      <c r="D114" s="7">
        <v>16</v>
      </c>
      <c r="E114" s="24"/>
      <c r="F114" s="9">
        <f t="shared" ref="F114:F129" si="8">D114*E114</f>
        <v>0</v>
      </c>
    </row>
    <row r="115" spans="1:6" x14ac:dyDescent="0.3">
      <c r="A115" s="96">
        <v>42464</v>
      </c>
      <c r="B115" s="27" t="s">
        <v>106</v>
      </c>
      <c r="C115" s="23" t="s">
        <v>40</v>
      </c>
      <c r="D115" s="7">
        <v>224</v>
      </c>
      <c r="E115" s="24"/>
      <c r="F115" s="9">
        <f t="shared" si="8"/>
        <v>0</v>
      </c>
    </row>
    <row r="116" spans="1:6" x14ac:dyDescent="0.3">
      <c r="A116" s="96">
        <v>42494</v>
      </c>
      <c r="B116" s="27" t="s">
        <v>94</v>
      </c>
      <c r="C116" s="23" t="s">
        <v>41</v>
      </c>
      <c r="D116" s="7">
        <v>14</v>
      </c>
      <c r="E116" s="24"/>
      <c r="F116" s="9">
        <f t="shared" si="8"/>
        <v>0</v>
      </c>
    </row>
    <row r="117" spans="1:6" x14ac:dyDescent="0.3">
      <c r="A117" s="96">
        <v>42525</v>
      </c>
      <c r="B117" s="27" t="s">
        <v>42</v>
      </c>
      <c r="C117" s="23" t="s">
        <v>43</v>
      </c>
      <c r="D117" s="7">
        <v>160</v>
      </c>
      <c r="E117" s="24"/>
      <c r="F117" s="9">
        <f t="shared" si="8"/>
        <v>0</v>
      </c>
    </row>
    <row r="118" spans="1:6" x14ac:dyDescent="0.3">
      <c r="A118" s="95">
        <v>42555</v>
      </c>
      <c r="B118" s="27" t="s">
        <v>44</v>
      </c>
      <c r="C118" s="23" t="s">
        <v>43</v>
      </c>
      <c r="D118" s="7">
        <v>160</v>
      </c>
      <c r="E118" s="24"/>
      <c r="F118" s="9">
        <f t="shared" si="8"/>
        <v>0</v>
      </c>
    </row>
    <row r="119" spans="1:6" x14ac:dyDescent="0.3">
      <c r="A119" s="96">
        <v>42586</v>
      </c>
      <c r="B119" s="27" t="s">
        <v>107</v>
      </c>
      <c r="C119" s="23" t="s">
        <v>41</v>
      </c>
      <c r="D119" s="7">
        <v>14</v>
      </c>
      <c r="E119" s="24"/>
      <c r="F119" s="9">
        <f t="shared" si="8"/>
        <v>0</v>
      </c>
    </row>
    <row r="120" spans="1:6" x14ac:dyDescent="0.3">
      <c r="A120" s="96">
        <v>42617</v>
      </c>
      <c r="B120" s="27" t="s">
        <v>108</v>
      </c>
      <c r="C120" s="23" t="s">
        <v>41</v>
      </c>
      <c r="D120" s="7">
        <v>14</v>
      </c>
      <c r="E120" s="24"/>
      <c r="F120" s="9">
        <f t="shared" si="8"/>
        <v>0</v>
      </c>
    </row>
    <row r="121" spans="1:6" x14ac:dyDescent="0.3">
      <c r="A121" s="96">
        <v>42647</v>
      </c>
      <c r="B121" s="27" t="s">
        <v>109</v>
      </c>
      <c r="C121" s="23" t="s">
        <v>40</v>
      </c>
      <c r="D121" s="7">
        <v>224</v>
      </c>
      <c r="E121" s="24"/>
      <c r="F121" s="9">
        <f t="shared" si="8"/>
        <v>0</v>
      </c>
    </row>
    <row r="122" spans="1:6" x14ac:dyDescent="0.3">
      <c r="A122" s="96">
        <v>42678</v>
      </c>
      <c r="B122" s="28" t="s">
        <v>96</v>
      </c>
      <c r="C122" s="37" t="s">
        <v>97</v>
      </c>
      <c r="D122" s="38">
        <v>200</v>
      </c>
      <c r="E122" s="39"/>
      <c r="F122" s="9">
        <f t="shared" si="8"/>
        <v>0</v>
      </c>
    </row>
    <row r="123" spans="1:6" x14ac:dyDescent="0.3">
      <c r="A123" s="96">
        <v>42708</v>
      </c>
      <c r="B123" s="28" t="s">
        <v>50</v>
      </c>
      <c r="C123" s="37" t="s">
        <v>97</v>
      </c>
      <c r="D123" s="38">
        <v>650</v>
      </c>
      <c r="E123" s="39"/>
      <c r="F123" s="9">
        <f t="shared" si="8"/>
        <v>0</v>
      </c>
    </row>
    <row r="124" spans="1:6" x14ac:dyDescent="0.3">
      <c r="A124" s="97" t="s">
        <v>128</v>
      </c>
      <c r="B124" s="28" t="s">
        <v>46</v>
      </c>
      <c r="C124" s="37" t="s">
        <v>43</v>
      </c>
      <c r="D124" s="38">
        <v>320</v>
      </c>
      <c r="E124" s="39"/>
      <c r="F124" s="9">
        <f t="shared" si="8"/>
        <v>0</v>
      </c>
    </row>
    <row r="125" spans="1:6" x14ac:dyDescent="0.3">
      <c r="A125" s="98" t="s">
        <v>129</v>
      </c>
      <c r="B125" s="27" t="s">
        <v>110</v>
      </c>
      <c r="C125" s="37" t="s">
        <v>97</v>
      </c>
      <c r="D125" s="38">
        <v>650</v>
      </c>
      <c r="E125" s="39"/>
      <c r="F125" s="9">
        <f t="shared" si="8"/>
        <v>0</v>
      </c>
    </row>
    <row r="126" spans="1:6" x14ac:dyDescent="0.3">
      <c r="A126" s="97" t="s">
        <v>130</v>
      </c>
      <c r="B126" s="27" t="s">
        <v>98</v>
      </c>
      <c r="C126" s="37" t="s">
        <v>41</v>
      </c>
      <c r="D126" s="38">
        <v>1</v>
      </c>
      <c r="E126" s="39"/>
      <c r="F126" s="9">
        <f t="shared" si="8"/>
        <v>0</v>
      </c>
    </row>
    <row r="127" spans="1:6" x14ac:dyDescent="0.3">
      <c r="A127" s="98" t="s">
        <v>131</v>
      </c>
      <c r="B127" s="27" t="s">
        <v>111</v>
      </c>
      <c r="C127" s="37" t="s">
        <v>41</v>
      </c>
      <c r="D127" s="38">
        <v>12</v>
      </c>
      <c r="E127" s="39"/>
      <c r="F127" s="9">
        <f t="shared" si="8"/>
        <v>0</v>
      </c>
    </row>
    <row r="128" spans="1:6" x14ac:dyDescent="0.3">
      <c r="A128" s="97" t="s">
        <v>132</v>
      </c>
      <c r="B128" s="27" t="s">
        <v>56</v>
      </c>
      <c r="C128" s="37" t="s">
        <v>51</v>
      </c>
      <c r="D128" s="38">
        <v>1</v>
      </c>
      <c r="E128" s="39"/>
      <c r="F128" s="9">
        <f t="shared" si="8"/>
        <v>0</v>
      </c>
    </row>
    <row r="129" spans="1:6" x14ac:dyDescent="0.3">
      <c r="A129" s="98" t="s">
        <v>133</v>
      </c>
      <c r="B129" s="27" t="s">
        <v>57</v>
      </c>
      <c r="C129" s="37" t="s">
        <v>43</v>
      </c>
      <c r="D129" s="38">
        <v>300</v>
      </c>
      <c r="E129" s="39"/>
      <c r="F129" s="9">
        <f t="shared" si="8"/>
        <v>0</v>
      </c>
    </row>
    <row r="130" spans="1:6" x14ac:dyDescent="0.3">
      <c r="A130" s="97" t="s">
        <v>134</v>
      </c>
      <c r="B130" s="10" t="s">
        <v>58</v>
      </c>
      <c r="C130" s="86"/>
      <c r="D130" s="87"/>
      <c r="E130" s="88"/>
      <c r="F130" s="9"/>
    </row>
    <row r="131" spans="1:6" x14ac:dyDescent="0.3">
      <c r="A131" s="98" t="s">
        <v>135</v>
      </c>
      <c r="B131" s="27" t="s">
        <v>112</v>
      </c>
      <c r="C131" s="25" t="s">
        <v>113</v>
      </c>
      <c r="D131" s="36">
        <v>2160</v>
      </c>
      <c r="E131" s="26"/>
      <c r="F131" s="9">
        <f t="shared" ref="F131:F141" si="9">D131*E131</f>
        <v>0</v>
      </c>
    </row>
    <row r="132" spans="1:6" x14ac:dyDescent="0.3">
      <c r="A132" s="97" t="s">
        <v>136</v>
      </c>
      <c r="B132" s="27" t="s">
        <v>114</v>
      </c>
      <c r="C132" s="25" t="s">
        <v>113</v>
      </c>
      <c r="D132" s="36">
        <v>1080</v>
      </c>
      <c r="E132" s="26"/>
      <c r="F132" s="9">
        <f t="shared" si="9"/>
        <v>0</v>
      </c>
    </row>
    <row r="133" spans="1:6" x14ac:dyDescent="0.3">
      <c r="A133" s="98" t="s">
        <v>137</v>
      </c>
      <c r="B133" s="27" t="s">
        <v>345</v>
      </c>
      <c r="C133" s="25" t="s">
        <v>59</v>
      </c>
      <c r="D133" s="36">
        <v>180</v>
      </c>
      <c r="E133" s="26"/>
      <c r="F133" s="9">
        <f t="shared" si="9"/>
        <v>0</v>
      </c>
    </row>
    <row r="134" spans="1:6" x14ac:dyDescent="0.3">
      <c r="A134" s="98" t="s">
        <v>138</v>
      </c>
      <c r="B134" s="27" t="s">
        <v>346</v>
      </c>
      <c r="C134" s="25" t="s">
        <v>59</v>
      </c>
      <c r="D134" s="36">
        <v>180</v>
      </c>
      <c r="E134" s="26"/>
      <c r="F134" s="9">
        <f t="shared" si="9"/>
        <v>0</v>
      </c>
    </row>
    <row r="135" spans="1:6" x14ac:dyDescent="0.3">
      <c r="A135" s="98" t="s">
        <v>139</v>
      </c>
      <c r="B135" s="27" t="s">
        <v>311</v>
      </c>
      <c r="C135" s="25" t="s">
        <v>59</v>
      </c>
      <c r="D135" s="36">
        <v>180</v>
      </c>
      <c r="E135" s="26"/>
      <c r="F135" s="9">
        <f t="shared" si="9"/>
        <v>0</v>
      </c>
    </row>
    <row r="136" spans="1:6" x14ac:dyDescent="0.3">
      <c r="A136" s="98" t="s">
        <v>139</v>
      </c>
      <c r="B136" s="27" t="s">
        <v>115</v>
      </c>
      <c r="C136" s="25" t="s">
        <v>59</v>
      </c>
      <c r="D136" s="36">
        <v>180</v>
      </c>
      <c r="E136" s="26"/>
      <c r="F136" s="9">
        <f t="shared" si="9"/>
        <v>0</v>
      </c>
    </row>
    <row r="137" spans="1:6" x14ac:dyDescent="0.3">
      <c r="A137" s="98" t="s">
        <v>140</v>
      </c>
      <c r="B137" s="27" t="s">
        <v>99</v>
      </c>
      <c r="C137" s="25" t="s">
        <v>59</v>
      </c>
      <c r="D137" s="36">
        <v>180</v>
      </c>
      <c r="E137" s="26"/>
      <c r="F137" s="9">
        <f t="shared" si="9"/>
        <v>0</v>
      </c>
    </row>
    <row r="138" spans="1:6" x14ac:dyDescent="0.3">
      <c r="A138" s="98" t="s">
        <v>141</v>
      </c>
      <c r="B138" s="27" t="s">
        <v>310</v>
      </c>
      <c r="C138" s="25" t="s">
        <v>59</v>
      </c>
      <c r="D138" s="36">
        <v>400</v>
      </c>
      <c r="E138" s="26"/>
      <c r="F138" s="9">
        <f t="shared" si="9"/>
        <v>0</v>
      </c>
    </row>
    <row r="139" spans="1:6" x14ac:dyDescent="0.3">
      <c r="A139" s="98" t="s">
        <v>142</v>
      </c>
      <c r="B139" s="27" t="s">
        <v>100</v>
      </c>
      <c r="C139" s="23" t="s">
        <v>101</v>
      </c>
      <c r="D139" s="7">
        <v>2400</v>
      </c>
      <c r="E139" s="24"/>
      <c r="F139" s="9">
        <f t="shared" si="9"/>
        <v>0</v>
      </c>
    </row>
    <row r="140" spans="1:6" x14ac:dyDescent="0.3">
      <c r="A140" s="98" t="s">
        <v>143</v>
      </c>
      <c r="B140" s="27" t="s">
        <v>116</v>
      </c>
      <c r="C140" s="23" t="s">
        <v>103</v>
      </c>
      <c r="D140" s="7">
        <v>192</v>
      </c>
      <c r="E140" s="24"/>
      <c r="F140" s="9">
        <f t="shared" si="9"/>
        <v>0</v>
      </c>
    </row>
    <row r="141" spans="1:6" ht="15" thickBot="1" x14ac:dyDescent="0.35">
      <c r="A141" s="98" t="s">
        <v>144</v>
      </c>
      <c r="B141" s="27" t="s">
        <v>117</v>
      </c>
      <c r="C141" s="23" t="s">
        <v>20</v>
      </c>
      <c r="D141" s="7">
        <v>39500</v>
      </c>
      <c r="E141" s="24"/>
      <c r="F141" s="9">
        <f t="shared" si="9"/>
        <v>0</v>
      </c>
    </row>
    <row r="142" spans="1:6" ht="15" thickBot="1" x14ac:dyDescent="0.35">
      <c r="A142" s="106" t="s">
        <v>33</v>
      </c>
      <c r="B142" s="17" t="s">
        <v>118</v>
      </c>
      <c r="C142" s="20"/>
      <c r="D142" s="21"/>
      <c r="E142" s="22"/>
      <c r="F142" s="43">
        <f>SUM(F113:F141)</f>
        <v>0</v>
      </c>
    </row>
    <row r="143" spans="1:6" ht="15" thickBot="1" x14ac:dyDescent="0.35">
      <c r="A143" s="111"/>
      <c r="B143" s="79"/>
      <c r="C143" s="79"/>
      <c r="D143" s="79"/>
      <c r="E143" s="79"/>
      <c r="F143" s="79"/>
    </row>
    <row r="144" spans="1:6" ht="15" thickBot="1" x14ac:dyDescent="0.35">
      <c r="A144" s="106">
        <v>5</v>
      </c>
      <c r="B144" s="94" t="s">
        <v>258</v>
      </c>
      <c r="C144" s="82" t="s">
        <v>65</v>
      </c>
      <c r="D144" s="82" t="s">
        <v>66</v>
      </c>
      <c r="E144" s="82" t="s">
        <v>67</v>
      </c>
      <c r="F144" s="83" t="s">
        <v>15</v>
      </c>
    </row>
    <row r="145" spans="1:6" x14ac:dyDescent="0.3">
      <c r="A145" s="95"/>
      <c r="B145" s="85" t="s">
        <v>35</v>
      </c>
      <c r="C145" s="86"/>
      <c r="D145" s="87"/>
      <c r="E145" s="88"/>
      <c r="F145" s="6"/>
    </row>
    <row r="146" spans="1:6" x14ac:dyDescent="0.3">
      <c r="A146" s="97" t="s">
        <v>183</v>
      </c>
      <c r="B146" s="27" t="s">
        <v>271</v>
      </c>
      <c r="C146" s="25" t="s">
        <v>261</v>
      </c>
      <c r="D146" s="36">
        <v>1</v>
      </c>
      <c r="E146" s="26"/>
      <c r="F146" s="9">
        <f>D146*E146</f>
        <v>0</v>
      </c>
    </row>
    <row r="147" spans="1:6" x14ac:dyDescent="0.3">
      <c r="A147" s="97" t="s">
        <v>184</v>
      </c>
      <c r="B147" s="27" t="s">
        <v>272</v>
      </c>
      <c r="C147" s="23" t="s">
        <v>261</v>
      </c>
      <c r="D147" s="7">
        <v>1</v>
      </c>
      <c r="E147" s="24"/>
      <c r="F147" s="9">
        <f t="shared" ref="F147:F150" si="10">D147*E147</f>
        <v>0</v>
      </c>
    </row>
    <row r="148" spans="1:6" x14ac:dyDescent="0.3">
      <c r="A148" s="97" t="s">
        <v>185</v>
      </c>
      <c r="B148" s="27" t="s">
        <v>273</v>
      </c>
      <c r="C148" s="23" t="s">
        <v>261</v>
      </c>
      <c r="D148" s="7">
        <v>4</v>
      </c>
      <c r="E148" s="24"/>
      <c r="F148" s="9">
        <f t="shared" si="10"/>
        <v>0</v>
      </c>
    </row>
    <row r="149" spans="1:6" x14ac:dyDescent="0.3">
      <c r="A149" s="97" t="s">
        <v>186</v>
      </c>
      <c r="B149" s="27" t="s">
        <v>274</v>
      </c>
      <c r="C149" s="23" t="s">
        <v>261</v>
      </c>
      <c r="D149" s="7">
        <v>1</v>
      </c>
      <c r="E149" s="24"/>
      <c r="F149" s="9">
        <f t="shared" si="10"/>
        <v>0</v>
      </c>
    </row>
    <row r="150" spans="1:6" x14ac:dyDescent="0.3">
      <c r="A150" s="97" t="s">
        <v>262</v>
      </c>
      <c r="B150" s="27" t="s">
        <v>347</v>
      </c>
      <c r="C150" s="23" t="s">
        <v>261</v>
      </c>
      <c r="D150" s="7">
        <v>1</v>
      </c>
      <c r="E150" s="24"/>
      <c r="F150" s="9">
        <f t="shared" si="10"/>
        <v>0</v>
      </c>
    </row>
    <row r="151" spans="1:6" x14ac:dyDescent="0.3">
      <c r="A151" s="97" t="s">
        <v>263</v>
      </c>
      <c r="B151" s="10" t="s">
        <v>58</v>
      </c>
      <c r="C151" s="23"/>
      <c r="D151" s="7"/>
      <c r="E151" s="24"/>
      <c r="F151" s="9"/>
    </row>
    <row r="152" spans="1:6" x14ac:dyDescent="0.3">
      <c r="A152" s="97" t="s">
        <v>264</v>
      </c>
      <c r="B152" s="27" t="s">
        <v>366</v>
      </c>
      <c r="C152" s="23" t="s">
        <v>349</v>
      </c>
      <c r="D152" s="7">
        <v>6</v>
      </c>
      <c r="E152" s="24"/>
      <c r="F152" s="9">
        <f t="shared" ref="F152:F160" si="11">D152*E152</f>
        <v>0</v>
      </c>
    </row>
    <row r="153" spans="1:6" x14ac:dyDescent="0.3">
      <c r="A153" s="97" t="s">
        <v>265</v>
      </c>
      <c r="B153" s="27" t="s">
        <v>275</v>
      </c>
      <c r="C153" s="23" t="s">
        <v>276</v>
      </c>
      <c r="D153" s="7">
        <v>1500</v>
      </c>
      <c r="E153" s="24"/>
      <c r="F153" s="9">
        <f t="shared" si="11"/>
        <v>0</v>
      </c>
    </row>
    <row r="154" spans="1:6" x14ac:dyDescent="0.3">
      <c r="A154" s="97" t="s">
        <v>266</v>
      </c>
      <c r="B154" s="27" t="s">
        <v>357</v>
      </c>
      <c r="C154" s="23" t="s">
        <v>276</v>
      </c>
      <c r="D154" s="7">
        <v>740</v>
      </c>
      <c r="E154" s="24"/>
      <c r="F154" s="9">
        <f t="shared" si="11"/>
        <v>0</v>
      </c>
    </row>
    <row r="155" spans="1:6" x14ac:dyDescent="0.3">
      <c r="A155" s="97" t="s">
        <v>267</v>
      </c>
      <c r="B155" s="27" t="s">
        <v>359</v>
      </c>
      <c r="C155" s="23" t="s">
        <v>349</v>
      </c>
      <c r="D155" s="7">
        <v>6</v>
      </c>
      <c r="E155" s="24"/>
      <c r="F155" s="9">
        <f t="shared" si="11"/>
        <v>0</v>
      </c>
    </row>
    <row r="156" spans="1:6" x14ac:dyDescent="0.3">
      <c r="A156" s="97" t="s">
        <v>268</v>
      </c>
      <c r="B156" s="99" t="s">
        <v>259</v>
      </c>
      <c r="C156" s="25" t="s">
        <v>280</v>
      </c>
      <c r="D156" s="36">
        <v>73600</v>
      </c>
      <c r="E156" s="26"/>
      <c r="F156" s="9">
        <f t="shared" si="11"/>
        <v>0</v>
      </c>
    </row>
    <row r="157" spans="1:6" x14ac:dyDescent="0.3">
      <c r="A157" s="97" t="s">
        <v>269</v>
      </c>
      <c r="B157" s="99" t="s">
        <v>260</v>
      </c>
      <c r="C157" s="25" t="s">
        <v>101</v>
      </c>
      <c r="D157" s="36">
        <v>1000</v>
      </c>
      <c r="E157" s="26"/>
      <c r="F157" s="9">
        <f t="shared" si="11"/>
        <v>0</v>
      </c>
    </row>
    <row r="158" spans="1:6" x14ac:dyDescent="0.3">
      <c r="A158" s="97" t="s">
        <v>270</v>
      </c>
      <c r="B158" s="99" t="s">
        <v>281</v>
      </c>
      <c r="C158" s="25" t="s">
        <v>20</v>
      </c>
      <c r="D158" s="36">
        <v>1600</v>
      </c>
      <c r="E158" s="26"/>
      <c r="F158" s="9">
        <f t="shared" si="11"/>
        <v>0</v>
      </c>
    </row>
    <row r="159" spans="1:6" x14ac:dyDescent="0.3">
      <c r="A159" s="97" t="s">
        <v>348</v>
      </c>
      <c r="B159" s="27" t="s">
        <v>277</v>
      </c>
      <c r="C159" s="25" t="s">
        <v>282</v>
      </c>
      <c r="D159" s="36">
        <v>3200</v>
      </c>
      <c r="E159" s="26"/>
      <c r="F159" s="9">
        <f t="shared" si="11"/>
        <v>0</v>
      </c>
    </row>
    <row r="160" spans="1:6" ht="15" thickBot="1" x14ac:dyDescent="0.35">
      <c r="A160" s="97" t="s">
        <v>358</v>
      </c>
      <c r="B160" s="27" t="s">
        <v>278</v>
      </c>
      <c r="C160" s="23" t="s">
        <v>282</v>
      </c>
      <c r="D160" s="7">
        <v>6540</v>
      </c>
      <c r="E160" s="24"/>
      <c r="F160" s="9">
        <f t="shared" si="11"/>
        <v>0</v>
      </c>
    </row>
    <row r="161" spans="1:6" ht="15" thickBot="1" x14ac:dyDescent="0.35">
      <c r="A161" s="113" t="s">
        <v>87</v>
      </c>
      <c r="B161" s="17" t="s">
        <v>279</v>
      </c>
      <c r="C161" s="20"/>
      <c r="D161" s="21"/>
      <c r="E161" s="22"/>
      <c r="F161" s="43">
        <f>SUM(F146:F160)</f>
        <v>0</v>
      </c>
    </row>
    <row r="162" spans="1:6" ht="15" thickBot="1" x14ac:dyDescent="0.35">
      <c r="A162" s="111"/>
      <c r="B162" s="79"/>
      <c r="C162" s="79"/>
      <c r="D162" s="79"/>
      <c r="E162" s="79"/>
      <c r="F162" s="79"/>
    </row>
    <row r="163" spans="1:6" ht="15" thickBot="1" x14ac:dyDescent="0.35">
      <c r="A163" s="54" t="s">
        <v>88</v>
      </c>
      <c r="B163" s="55" t="s">
        <v>145</v>
      </c>
      <c r="C163" s="20"/>
      <c r="D163" s="56"/>
      <c r="E163" s="57"/>
      <c r="F163" s="43"/>
    </row>
    <row r="164" spans="1:6" x14ac:dyDescent="0.3">
      <c r="A164" s="58" t="s">
        <v>187</v>
      </c>
      <c r="B164" s="53" t="s">
        <v>146</v>
      </c>
      <c r="C164" s="25" t="s">
        <v>86</v>
      </c>
      <c r="D164" s="36">
        <v>10</v>
      </c>
      <c r="E164" s="26"/>
      <c r="F164" s="40">
        <f>D164*E164</f>
        <v>0</v>
      </c>
    </row>
    <row r="165" spans="1:6" x14ac:dyDescent="0.3">
      <c r="A165" s="59" t="s">
        <v>188</v>
      </c>
      <c r="B165" s="47" t="s">
        <v>147</v>
      </c>
      <c r="C165" s="37" t="s">
        <v>86</v>
      </c>
      <c r="D165" s="44">
        <v>4.8</v>
      </c>
      <c r="E165" s="39"/>
      <c r="F165" s="9">
        <f t="shared" ref="F165:F167" si="12">D165*E165</f>
        <v>0</v>
      </c>
    </row>
    <row r="166" spans="1:6" x14ac:dyDescent="0.3">
      <c r="A166" s="59" t="s">
        <v>189</v>
      </c>
      <c r="B166" s="47" t="s">
        <v>148</v>
      </c>
      <c r="C166" s="37" t="s">
        <v>86</v>
      </c>
      <c r="D166" s="7">
        <v>10</v>
      </c>
      <c r="E166" s="39"/>
      <c r="F166" s="9">
        <f t="shared" si="12"/>
        <v>0</v>
      </c>
    </row>
    <row r="167" spans="1:6" ht="15" thickBot="1" x14ac:dyDescent="0.35">
      <c r="A167" s="60" t="s">
        <v>190</v>
      </c>
      <c r="B167" s="61" t="s">
        <v>149</v>
      </c>
      <c r="C167" s="45" t="s">
        <v>86</v>
      </c>
      <c r="D167" s="46">
        <v>4</v>
      </c>
      <c r="E167" s="29"/>
      <c r="F167" s="62">
        <f t="shared" si="12"/>
        <v>0</v>
      </c>
    </row>
    <row r="168" spans="1:6" ht="15" thickBot="1" x14ac:dyDescent="0.35">
      <c r="A168" s="114" t="s">
        <v>88</v>
      </c>
      <c r="B168" s="48" t="s">
        <v>150</v>
      </c>
      <c r="C168" s="49"/>
      <c r="D168" s="50"/>
      <c r="E168" s="51"/>
      <c r="F168" s="52">
        <f>SUM(F164:F167)</f>
        <v>0</v>
      </c>
    </row>
    <row r="169" spans="1:6" ht="15" thickBot="1" x14ac:dyDescent="0.35">
      <c r="A169" s="111"/>
      <c r="B169" s="79"/>
      <c r="C169" s="79"/>
      <c r="D169" s="79"/>
      <c r="E169" s="79"/>
      <c r="F169" s="79"/>
    </row>
    <row r="170" spans="1:6" ht="15" thickBot="1" x14ac:dyDescent="0.35">
      <c r="A170" s="54" t="s">
        <v>89</v>
      </c>
      <c r="B170" s="55" t="s">
        <v>151</v>
      </c>
      <c r="C170" s="20"/>
      <c r="D170" s="56"/>
      <c r="E170" s="57"/>
      <c r="F170" s="43"/>
    </row>
    <row r="171" spans="1:6" x14ac:dyDescent="0.3">
      <c r="A171" s="58" t="s">
        <v>194</v>
      </c>
      <c r="B171" s="53" t="s">
        <v>257</v>
      </c>
      <c r="C171" s="25" t="s">
        <v>41</v>
      </c>
      <c r="D171" s="36">
        <v>22</v>
      </c>
      <c r="E171" s="26"/>
      <c r="F171" s="40">
        <f>D171*E171</f>
        <v>0</v>
      </c>
    </row>
    <row r="172" spans="1:6" x14ac:dyDescent="0.3">
      <c r="A172" s="59" t="s">
        <v>195</v>
      </c>
      <c r="B172" s="47" t="s">
        <v>191</v>
      </c>
      <c r="C172" s="37" t="s">
        <v>41</v>
      </c>
      <c r="D172" s="44">
        <v>51</v>
      </c>
      <c r="E172" s="39"/>
      <c r="F172" s="9">
        <f t="shared" ref="F172:F174" si="13">D172*E172</f>
        <v>0</v>
      </c>
    </row>
    <row r="173" spans="1:6" x14ac:dyDescent="0.3">
      <c r="A173" s="59" t="s">
        <v>196</v>
      </c>
      <c r="B173" s="47" t="s">
        <v>152</v>
      </c>
      <c r="C173" s="37" t="s">
        <v>43</v>
      </c>
      <c r="D173" s="7">
        <v>400</v>
      </c>
      <c r="E173" s="39"/>
      <c r="F173" s="9">
        <f t="shared" si="13"/>
        <v>0</v>
      </c>
    </row>
    <row r="174" spans="1:6" ht="15" thickBot="1" x14ac:dyDescent="0.35">
      <c r="A174" s="60" t="s">
        <v>197</v>
      </c>
      <c r="B174" s="61" t="s">
        <v>153</v>
      </c>
      <c r="C174" s="45" t="s">
        <v>51</v>
      </c>
      <c r="D174" s="46">
        <v>1</v>
      </c>
      <c r="E174" s="29"/>
      <c r="F174" s="62">
        <f t="shared" si="13"/>
        <v>0</v>
      </c>
    </row>
    <row r="175" spans="1:6" ht="15" thickBot="1" x14ac:dyDescent="0.35">
      <c r="A175" s="114" t="s">
        <v>89</v>
      </c>
      <c r="B175" s="48" t="s">
        <v>154</v>
      </c>
      <c r="C175" s="49"/>
      <c r="D175" s="50"/>
      <c r="E175" s="51"/>
      <c r="F175" s="52">
        <f>SUM(F171:F174)</f>
        <v>0</v>
      </c>
    </row>
    <row r="176" spans="1:6" ht="15" thickBot="1" x14ac:dyDescent="0.35">
      <c r="B176" s="3"/>
      <c r="C176" s="3"/>
      <c r="D176" s="3"/>
      <c r="E176" s="3"/>
      <c r="F176" s="3"/>
    </row>
    <row r="177" spans="1:6" ht="15" thickBot="1" x14ac:dyDescent="0.35">
      <c r="A177" s="115" t="s">
        <v>198</v>
      </c>
      <c r="B177" s="55" t="s">
        <v>155</v>
      </c>
      <c r="C177" s="64"/>
      <c r="D177" s="65"/>
      <c r="E177" s="66"/>
      <c r="F177" s="43"/>
    </row>
    <row r="178" spans="1:6" x14ac:dyDescent="0.3">
      <c r="A178" s="116" t="s">
        <v>199</v>
      </c>
      <c r="B178" s="67" t="s">
        <v>156</v>
      </c>
      <c r="C178" s="68"/>
      <c r="D178" s="69"/>
      <c r="E178" s="70"/>
      <c r="F178" s="71"/>
    </row>
    <row r="179" spans="1:6" x14ac:dyDescent="0.3">
      <c r="A179" s="117" t="s">
        <v>200</v>
      </c>
      <c r="B179" s="47" t="s">
        <v>157</v>
      </c>
      <c r="C179" s="23" t="s">
        <v>41</v>
      </c>
      <c r="D179" s="7">
        <v>30</v>
      </c>
      <c r="E179" s="24"/>
      <c r="F179" s="9">
        <f>D179*E179</f>
        <v>0</v>
      </c>
    </row>
    <row r="180" spans="1:6" x14ac:dyDescent="0.3">
      <c r="A180" s="118" t="s">
        <v>201</v>
      </c>
      <c r="B180" s="47" t="s">
        <v>158</v>
      </c>
      <c r="C180" s="23" t="s">
        <v>41</v>
      </c>
      <c r="D180" s="7">
        <v>395</v>
      </c>
      <c r="E180" s="24"/>
      <c r="F180" s="9">
        <f t="shared" ref="F180:F188" si="14">D180*E180</f>
        <v>0</v>
      </c>
    </row>
    <row r="181" spans="1:6" x14ac:dyDescent="0.3">
      <c r="A181" s="117" t="s">
        <v>202</v>
      </c>
      <c r="B181" s="47" t="s">
        <v>159</v>
      </c>
      <c r="C181" s="23" t="s">
        <v>41</v>
      </c>
      <c r="D181" s="7">
        <v>75</v>
      </c>
      <c r="E181" s="24"/>
      <c r="F181" s="9">
        <f t="shared" si="14"/>
        <v>0</v>
      </c>
    </row>
    <row r="182" spans="1:6" x14ac:dyDescent="0.3">
      <c r="A182" s="118" t="s">
        <v>203</v>
      </c>
      <c r="B182" s="47" t="s">
        <v>160</v>
      </c>
      <c r="C182" s="23" t="s">
        <v>41</v>
      </c>
      <c r="D182" s="7">
        <v>100</v>
      </c>
      <c r="E182" s="24"/>
      <c r="F182" s="9">
        <f t="shared" si="14"/>
        <v>0</v>
      </c>
    </row>
    <row r="183" spans="1:6" x14ac:dyDescent="0.3">
      <c r="A183" s="117" t="s">
        <v>204</v>
      </c>
      <c r="B183" s="47" t="s">
        <v>161</v>
      </c>
      <c r="C183" s="23" t="s">
        <v>41</v>
      </c>
      <c r="D183" s="7">
        <v>208</v>
      </c>
      <c r="E183" s="24"/>
      <c r="F183" s="9">
        <f t="shared" si="14"/>
        <v>0</v>
      </c>
    </row>
    <row r="184" spans="1:6" x14ac:dyDescent="0.3">
      <c r="A184" s="118" t="s">
        <v>205</v>
      </c>
      <c r="B184" s="47" t="s">
        <v>162</v>
      </c>
      <c r="C184" s="23" t="s">
        <v>59</v>
      </c>
      <c r="D184" s="7">
        <v>30</v>
      </c>
      <c r="E184" s="24"/>
      <c r="F184" s="9">
        <f t="shared" si="14"/>
        <v>0</v>
      </c>
    </row>
    <row r="185" spans="1:6" x14ac:dyDescent="0.3">
      <c r="A185" s="117" t="s">
        <v>283</v>
      </c>
      <c r="B185" s="47" t="s">
        <v>192</v>
      </c>
      <c r="C185" s="23" t="s">
        <v>41</v>
      </c>
      <c r="D185" s="7">
        <v>470</v>
      </c>
      <c r="E185" s="123"/>
      <c r="F185" s="9">
        <f t="shared" si="14"/>
        <v>0</v>
      </c>
    </row>
    <row r="186" spans="1:6" x14ac:dyDescent="0.3">
      <c r="A186" s="118" t="s">
        <v>284</v>
      </c>
      <c r="B186" s="47" t="s">
        <v>302</v>
      </c>
      <c r="C186" s="23" t="s">
        <v>303</v>
      </c>
      <c r="D186" s="7">
        <v>375</v>
      </c>
      <c r="E186" s="24"/>
      <c r="F186" s="9">
        <f t="shared" si="14"/>
        <v>0</v>
      </c>
    </row>
    <row r="187" spans="1:6" x14ac:dyDescent="0.3">
      <c r="A187" s="118" t="s">
        <v>284</v>
      </c>
      <c r="B187" s="47" t="s">
        <v>350</v>
      </c>
      <c r="C187" s="23" t="s">
        <v>313</v>
      </c>
      <c r="D187" s="7">
        <v>2000</v>
      </c>
      <c r="E187" s="24"/>
      <c r="F187" s="9">
        <f t="shared" si="14"/>
        <v>0</v>
      </c>
    </row>
    <row r="188" spans="1:6" x14ac:dyDescent="0.3">
      <c r="A188" s="117" t="s">
        <v>285</v>
      </c>
      <c r="B188" s="47" t="s">
        <v>163</v>
      </c>
      <c r="C188" s="23" t="s">
        <v>43</v>
      </c>
      <c r="D188" s="7">
        <v>12000</v>
      </c>
      <c r="E188" s="24"/>
      <c r="F188" s="9">
        <f t="shared" si="14"/>
        <v>0</v>
      </c>
    </row>
    <row r="189" spans="1:6" x14ac:dyDescent="0.3">
      <c r="A189" s="118" t="s">
        <v>286</v>
      </c>
      <c r="B189" s="63" t="s">
        <v>164</v>
      </c>
      <c r="C189" s="42"/>
      <c r="D189" s="8"/>
      <c r="E189" s="5"/>
      <c r="F189" s="9"/>
    </row>
    <row r="190" spans="1:6" x14ac:dyDescent="0.3">
      <c r="A190" s="117" t="s">
        <v>287</v>
      </c>
      <c r="B190" s="47" t="s">
        <v>165</v>
      </c>
      <c r="C190" s="37" t="s">
        <v>41</v>
      </c>
      <c r="D190" s="37" t="s">
        <v>193</v>
      </c>
      <c r="E190" s="24"/>
      <c r="F190" s="9">
        <f t="shared" ref="F190:F197" si="15">D190*E190</f>
        <v>0</v>
      </c>
    </row>
    <row r="191" spans="1:6" x14ac:dyDescent="0.3">
      <c r="A191" s="118" t="s">
        <v>288</v>
      </c>
      <c r="B191" s="47" t="s">
        <v>166</v>
      </c>
      <c r="C191" s="37" t="s">
        <v>41</v>
      </c>
      <c r="D191" s="38">
        <v>570</v>
      </c>
      <c r="E191" s="39"/>
      <c r="F191" s="9">
        <f t="shared" si="15"/>
        <v>0</v>
      </c>
    </row>
    <row r="192" spans="1:6" x14ac:dyDescent="0.3">
      <c r="A192" s="117" t="s">
        <v>289</v>
      </c>
      <c r="B192" s="47" t="s">
        <v>167</v>
      </c>
      <c r="C192" s="37" t="s">
        <v>41</v>
      </c>
      <c r="D192" s="38">
        <v>375</v>
      </c>
      <c r="E192" s="39"/>
      <c r="F192" s="9">
        <f t="shared" si="15"/>
        <v>0</v>
      </c>
    </row>
    <row r="193" spans="1:6" x14ac:dyDescent="0.3">
      <c r="A193" s="118" t="s">
        <v>290</v>
      </c>
      <c r="B193" s="47" t="s">
        <v>168</v>
      </c>
      <c r="C193" s="23" t="s">
        <v>41</v>
      </c>
      <c r="D193" s="23">
        <v>375</v>
      </c>
      <c r="E193" s="39"/>
      <c r="F193" s="9">
        <f t="shared" si="15"/>
        <v>0</v>
      </c>
    </row>
    <row r="194" spans="1:6" x14ac:dyDescent="0.3">
      <c r="A194" s="117" t="s">
        <v>291</v>
      </c>
      <c r="B194" s="47" t="s">
        <v>169</v>
      </c>
      <c r="C194" s="23" t="s">
        <v>41</v>
      </c>
      <c r="D194" s="23">
        <v>375</v>
      </c>
      <c r="E194" s="39"/>
      <c r="F194" s="9">
        <f t="shared" si="15"/>
        <v>0</v>
      </c>
    </row>
    <row r="195" spans="1:6" x14ac:dyDescent="0.3">
      <c r="A195" s="117" t="s">
        <v>292</v>
      </c>
      <c r="B195" s="47" t="s">
        <v>304</v>
      </c>
      <c r="C195" s="23" t="s">
        <v>41</v>
      </c>
      <c r="D195" s="23">
        <v>12</v>
      </c>
      <c r="E195" s="39"/>
      <c r="F195" s="9">
        <f t="shared" si="15"/>
        <v>0</v>
      </c>
    </row>
    <row r="196" spans="1:6" x14ac:dyDescent="0.3">
      <c r="A196" s="117" t="s">
        <v>301</v>
      </c>
      <c r="B196" s="47" t="s">
        <v>170</v>
      </c>
      <c r="C196" s="23" t="s">
        <v>41</v>
      </c>
      <c r="D196" s="23">
        <v>12</v>
      </c>
      <c r="E196" s="39"/>
      <c r="F196" s="9">
        <f t="shared" si="15"/>
        <v>0</v>
      </c>
    </row>
    <row r="197" spans="1:6" ht="15" thickBot="1" x14ac:dyDescent="0.35">
      <c r="A197" s="119" t="s">
        <v>305</v>
      </c>
      <c r="B197" s="61" t="s">
        <v>171</v>
      </c>
      <c r="C197" s="15" t="s">
        <v>41</v>
      </c>
      <c r="D197" s="15">
        <v>208</v>
      </c>
      <c r="E197" s="72"/>
      <c r="F197" s="62">
        <f t="shared" si="15"/>
        <v>0</v>
      </c>
    </row>
    <row r="198" spans="1:6" ht="15" thickBot="1" x14ac:dyDescent="0.35">
      <c r="A198" s="114" t="s">
        <v>198</v>
      </c>
      <c r="B198" s="48" t="s">
        <v>172</v>
      </c>
      <c r="C198" s="49"/>
      <c r="D198" s="50"/>
      <c r="E198" s="51"/>
      <c r="F198" s="52">
        <f>SUM(F179:F197)</f>
        <v>0</v>
      </c>
    </row>
    <row r="199" spans="1:6" ht="15" thickBot="1" x14ac:dyDescent="0.35">
      <c r="B199" s="3"/>
      <c r="C199" s="3"/>
      <c r="D199" s="3"/>
      <c r="E199" s="3"/>
      <c r="F199" s="3"/>
    </row>
    <row r="200" spans="1:6" ht="15" thickBot="1" x14ac:dyDescent="0.35">
      <c r="A200" s="120" t="s">
        <v>206</v>
      </c>
      <c r="B200" s="55" t="s">
        <v>173</v>
      </c>
      <c r="C200" s="75"/>
      <c r="D200" s="75"/>
      <c r="E200" s="75"/>
      <c r="F200" s="43"/>
    </row>
    <row r="201" spans="1:6" x14ac:dyDescent="0.3">
      <c r="A201" s="121" t="s">
        <v>293</v>
      </c>
      <c r="B201" s="73" t="s">
        <v>175</v>
      </c>
      <c r="C201" s="25" t="s">
        <v>39</v>
      </c>
      <c r="D201" s="36">
        <v>4500</v>
      </c>
      <c r="E201" s="74"/>
      <c r="F201" s="40">
        <f t="shared" ref="F201:F211" si="16">D201*E201</f>
        <v>0</v>
      </c>
    </row>
    <row r="202" spans="1:6" x14ac:dyDescent="0.3">
      <c r="A202" s="117" t="s">
        <v>294</v>
      </c>
      <c r="B202" s="47" t="s">
        <v>314</v>
      </c>
      <c r="C202" s="23" t="s">
        <v>39</v>
      </c>
      <c r="D202" s="23">
        <v>900</v>
      </c>
      <c r="E202" s="39"/>
      <c r="F202" s="9">
        <f t="shared" si="16"/>
        <v>0</v>
      </c>
    </row>
    <row r="203" spans="1:6" x14ac:dyDescent="0.3">
      <c r="A203" s="117" t="s">
        <v>295</v>
      </c>
      <c r="B203" s="47" t="s">
        <v>315</v>
      </c>
      <c r="C203" s="23" t="s">
        <v>39</v>
      </c>
      <c r="D203" s="23">
        <v>250</v>
      </c>
      <c r="E203" s="39"/>
      <c r="F203" s="9">
        <f t="shared" si="16"/>
        <v>0</v>
      </c>
    </row>
    <row r="204" spans="1:6" x14ac:dyDescent="0.3">
      <c r="A204" s="117" t="s">
        <v>296</v>
      </c>
      <c r="B204" s="47" t="s">
        <v>355</v>
      </c>
      <c r="C204" s="23" t="s">
        <v>39</v>
      </c>
      <c r="D204" s="23">
        <v>600</v>
      </c>
      <c r="E204" s="39"/>
      <c r="F204" s="9">
        <f t="shared" si="16"/>
        <v>0</v>
      </c>
    </row>
    <row r="205" spans="1:6" x14ac:dyDescent="0.3">
      <c r="A205" s="117" t="s">
        <v>297</v>
      </c>
      <c r="B205" s="47" t="s">
        <v>176</v>
      </c>
      <c r="C205" s="23" t="s">
        <v>39</v>
      </c>
      <c r="D205" s="23">
        <v>1200</v>
      </c>
      <c r="E205" s="39"/>
      <c r="F205" s="9">
        <f t="shared" si="16"/>
        <v>0</v>
      </c>
    </row>
    <row r="206" spans="1:6" x14ac:dyDescent="0.3">
      <c r="A206" s="117" t="s">
        <v>298</v>
      </c>
      <c r="B206" s="47" t="s">
        <v>177</v>
      </c>
      <c r="C206" s="23" t="s">
        <v>39</v>
      </c>
      <c r="D206" s="23">
        <v>650</v>
      </c>
      <c r="E206" s="39"/>
      <c r="F206" s="9">
        <f t="shared" si="16"/>
        <v>0</v>
      </c>
    </row>
    <row r="207" spans="1:6" x14ac:dyDescent="0.3">
      <c r="A207" s="117" t="s">
        <v>299</v>
      </c>
      <c r="B207" s="47" t="s">
        <v>178</v>
      </c>
      <c r="C207" s="23" t="s">
        <v>174</v>
      </c>
      <c r="D207" s="23">
        <v>78</v>
      </c>
      <c r="E207" s="39"/>
      <c r="F207" s="9">
        <f t="shared" si="16"/>
        <v>0</v>
      </c>
    </row>
    <row r="208" spans="1:6" x14ac:dyDescent="0.3">
      <c r="A208" s="117" t="s">
        <v>316</v>
      </c>
      <c r="B208" s="47" t="s">
        <v>179</v>
      </c>
      <c r="C208" s="23" t="s">
        <v>39</v>
      </c>
      <c r="D208" s="23">
        <v>460</v>
      </c>
      <c r="E208" s="39"/>
      <c r="F208" s="9">
        <f t="shared" si="16"/>
        <v>0</v>
      </c>
    </row>
    <row r="209" spans="1:6" x14ac:dyDescent="0.3">
      <c r="A209" s="117" t="s">
        <v>317</v>
      </c>
      <c r="B209" s="47" t="s">
        <v>180</v>
      </c>
      <c r="C209" s="23" t="s">
        <v>51</v>
      </c>
      <c r="D209" s="23">
        <v>1</v>
      </c>
      <c r="E209" s="39"/>
      <c r="F209" s="9">
        <f t="shared" si="16"/>
        <v>0</v>
      </c>
    </row>
    <row r="210" spans="1:6" x14ac:dyDescent="0.3">
      <c r="A210" s="117" t="s">
        <v>318</v>
      </c>
      <c r="B210" s="47" t="s">
        <v>312</v>
      </c>
      <c r="C210" s="23" t="s">
        <v>51</v>
      </c>
      <c r="D210" s="23">
        <v>1</v>
      </c>
      <c r="E210" s="39"/>
      <c r="F210" s="9">
        <f t="shared" si="16"/>
        <v>0</v>
      </c>
    </row>
    <row r="211" spans="1:6" x14ac:dyDescent="0.3">
      <c r="A211" s="117" t="s">
        <v>356</v>
      </c>
      <c r="B211" s="47" t="s">
        <v>181</v>
      </c>
      <c r="C211" s="23" t="s">
        <v>43</v>
      </c>
      <c r="D211" s="23">
        <v>12000</v>
      </c>
      <c r="E211" s="39"/>
      <c r="F211" s="9">
        <f t="shared" si="16"/>
        <v>0</v>
      </c>
    </row>
    <row r="212" spans="1:6" ht="15" thickBot="1" x14ac:dyDescent="0.35">
      <c r="A212" s="114" t="s">
        <v>206</v>
      </c>
      <c r="B212" s="48" t="s">
        <v>182</v>
      </c>
      <c r="C212" s="49"/>
      <c r="D212" s="50"/>
      <c r="E212" s="51"/>
      <c r="F212" s="52">
        <f>SUM(F201:F211)</f>
        <v>0</v>
      </c>
    </row>
    <row r="213" spans="1:6" x14ac:dyDescent="0.3">
      <c r="B213" s="3"/>
      <c r="C213" s="3"/>
      <c r="D213" s="3"/>
      <c r="E213" s="3"/>
      <c r="F213" s="3"/>
    </row>
    <row r="214" spans="1:6" ht="15" thickBot="1" x14ac:dyDescent="0.35">
      <c r="B214" s="3"/>
      <c r="C214" s="3"/>
      <c r="D214" s="3"/>
      <c r="E214" s="3"/>
      <c r="F214" s="3"/>
    </row>
    <row r="215" spans="1:6" ht="15" thickBot="1" x14ac:dyDescent="0.35">
      <c r="A215" s="113" t="s">
        <v>300</v>
      </c>
      <c r="B215" s="100" t="s">
        <v>344</v>
      </c>
      <c r="C215" s="101"/>
      <c r="D215" s="102"/>
      <c r="E215" s="103"/>
      <c r="F215" s="104">
        <f>SUM(F212,F198,F175,F168,F161,F142,F109,F83,F35,F16)</f>
        <v>0</v>
      </c>
    </row>
  </sheetData>
  <pageMargins left="0.25" right="0.25" top="0.75" bottom="0.75" header="0.3" footer="0.3"/>
  <pageSetup paperSize="9" scale="47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návrh rozpočtu</vt:lpstr>
      <vt:lpstr>'návrh rozpočtu'!Oblast_tisku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Vojtěch Stejskal</dc:creator>
  <cp:lastModifiedBy>Zahradník Oldřich</cp:lastModifiedBy>
  <cp:lastPrinted>2016-11-14T18:23:45Z</cp:lastPrinted>
  <dcterms:created xsi:type="dcterms:W3CDTF">2016-09-30T08:05:40Z</dcterms:created>
  <dcterms:modified xsi:type="dcterms:W3CDTF">2017-09-19T12:23:48Z</dcterms:modified>
</cp:coreProperties>
</file>